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defaultThemeVersion="124226"/>
  <bookViews>
    <workbookView xWindow="0" yWindow="0" windowWidth="19200" windowHeight="10995" tabRatio="924" firstSheet="1" activeTab="3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  <sheet name="Sheet1" sheetId="32" r:id="rId14"/>
  </sheets>
  <definedNames>
    <definedName name="_xlnm.Print_Area" localSheetId="1">'Биланс стања'!$A$1:$I$145</definedName>
    <definedName name="_xlnm.Print_Area" localSheetId="10">Готовина!$A$1:$I$44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25725"/>
</workbook>
</file>

<file path=xl/calcChain.xml><?xml version="1.0" encoding="utf-8"?>
<calcChain xmlns="http://schemas.openxmlformats.org/spreadsheetml/2006/main">
  <c r="I21" i="29"/>
  <c r="I22"/>
  <c r="H9" i="27"/>
  <c r="H18"/>
  <c r="H20" i="23"/>
  <c r="C20" i="31"/>
  <c r="C10"/>
  <c r="G16" i="14"/>
  <c r="H65" i="28" l="1"/>
  <c r="H54"/>
  <c r="H56"/>
  <c r="H58"/>
  <c r="H21"/>
  <c r="H26"/>
  <c r="G58" l="1"/>
  <c r="G61"/>
  <c r="G56"/>
  <c r="G14"/>
  <c r="G59" s="1"/>
  <c r="H59" s="1"/>
  <c r="H141" i="27"/>
  <c r="M142" s="1"/>
  <c r="H111"/>
  <c r="H92"/>
  <c r="H77"/>
  <c r="H89"/>
  <c r="H74"/>
  <c r="H59" i="29"/>
  <c r="H54"/>
  <c r="G24" i="28" l="1"/>
  <c r="H24" s="1"/>
  <c r="H10"/>
  <c r="H12"/>
  <c r="H13"/>
  <c r="H14"/>
  <c r="H15"/>
  <c r="H17"/>
  <c r="H18"/>
  <c r="H28"/>
  <c r="H32"/>
  <c r="H34"/>
  <c r="H37"/>
  <c r="H39"/>
  <c r="H43"/>
  <c r="H47"/>
  <c r="H49"/>
  <c r="H51"/>
  <c r="H61"/>
  <c r="H62"/>
  <c r="H9"/>
  <c r="I141" i="27"/>
  <c r="I138"/>
  <c r="I135"/>
  <c r="I134"/>
  <c r="I132"/>
  <c r="I128"/>
  <c r="I124"/>
  <c r="I119"/>
  <c r="I114"/>
  <c r="I111"/>
  <c r="I108"/>
  <c r="I104"/>
  <c r="I99"/>
  <c r="I96"/>
  <c r="I94"/>
  <c r="I92"/>
  <c r="I90"/>
  <c r="I89"/>
  <c r="I83"/>
  <c r="I79"/>
  <c r="I77"/>
  <c r="I74"/>
  <c r="I72"/>
  <c r="I60"/>
  <c r="I61"/>
  <c r="I59"/>
  <c r="I57"/>
  <c r="I52"/>
  <c r="I50"/>
  <c r="I44"/>
  <c r="I43"/>
  <c r="I41"/>
  <c r="I21"/>
  <c r="I22"/>
  <c r="I23"/>
  <c r="I24"/>
  <c r="I20"/>
  <c r="I18"/>
  <c r="I14"/>
  <c r="I11"/>
  <c r="I9"/>
  <c r="I14" i="29"/>
  <c r="N18" i="30" l="1"/>
  <c r="M18"/>
  <c r="K18"/>
  <c r="H22" i="23"/>
  <c r="I39" i="29"/>
  <c r="I38"/>
  <c r="I36"/>
  <c r="I50" l="1"/>
  <c r="I51"/>
  <c r="I32"/>
  <c r="I71"/>
  <c r="I62"/>
  <c r="I60"/>
  <c r="I59"/>
  <c r="I58" l="1"/>
  <c r="I35"/>
  <c r="L18" i="30"/>
  <c r="J18"/>
  <c r="I18"/>
  <c r="H21" i="23"/>
  <c r="L11" i="21" l="1"/>
  <c r="H67" i="28"/>
  <c r="G18" i="30" l="1"/>
  <c r="I12" i="29" l="1"/>
  <c r="I11"/>
  <c r="H37" i="22" l="1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I10" i="29"/>
  <c r="I9"/>
  <c r="I81"/>
  <c r="I80"/>
  <c r="I79"/>
  <c r="I78"/>
  <c r="I77"/>
  <c r="I76"/>
  <c r="I75"/>
  <c r="I74"/>
  <c r="I73"/>
  <c r="I72"/>
  <c r="I70"/>
  <c r="I69"/>
  <c r="I68"/>
  <c r="I67"/>
  <c r="I66"/>
  <c r="I65"/>
  <c r="I64"/>
  <c r="I63"/>
  <c r="I61"/>
  <c r="I57"/>
  <c r="I56"/>
  <c r="I55"/>
  <c r="I54"/>
  <c r="I53"/>
  <c r="I52"/>
  <c r="I49"/>
  <c r="I48"/>
  <c r="I47"/>
  <c r="I46"/>
  <c r="I45"/>
  <c r="I44"/>
  <c r="I43"/>
  <c r="I42"/>
  <c r="I41"/>
  <c r="I40"/>
  <c r="I34"/>
  <c r="I33"/>
  <c r="I31"/>
  <c r="I30"/>
  <c r="I29"/>
  <c r="I28"/>
  <c r="I27"/>
  <c r="I26"/>
  <c r="I25"/>
  <c r="I24"/>
  <c r="I23"/>
  <c r="I20"/>
  <c r="I19"/>
  <c r="I18"/>
  <c r="I17"/>
  <c r="I16"/>
  <c r="I15"/>
  <c r="I13"/>
  <c r="I16" i="10"/>
  <c r="I15"/>
  <c r="I14"/>
  <c r="I13"/>
  <c r="I12"/>
  <c r="I11"/>
  <c r="I10"/>
  <c r="H144" i="28" l="1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I143" i="27"/>
  <c r="I118"/>
  <c r="I117"/>
  <c r="I116"/>
  <c r="I71"/>
  <c r="I70"/>
  <c r="I69"/>
  <c r="I68"/>
  <c r="I67"/>
  <c r="I66"/>
  <c r="I65"/>
  <c r="I64"/>
  <c r="I63"/>
  <c r="I62"/>
  <c r="I40"/>
  <c r="I39"/>
  <c r="I38"/>
  <c r="I37"/>
  <c r="I36"/>
  <c r="I35"/>
  <c r="I34"/>
  <c r="I33"/>
  <c r="I32"/>
  <c r="I31"/>
  <c r="I30"/>
  <c r="I29"/>
  <c r="I28"/>
  <c r="I27"/>
  <c r="I26"/>
  <c r="I25"/>
  <c r="I8"/>
</calcChain>
</file>

<file path=xl/sharedStrings.xml><?xml version="1.0" encoding="utf-8"?>
<sst xmlns="http://schemas.openxmlformats.org/spreadsheetml/2006/main" count="993" uniqueCount="807">
  <si>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</si>
  <si>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</si>
  <si>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</si>
  <si>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</si>
  <si>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</si>
  <si>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</si>
  <si>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</si>
  <si>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</si>
  <si>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</si>
  <si>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</si>
  <si>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</si>
  <si>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</si>
  <si>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</si>
  <si>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</si>
  <si>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</si>
  <si>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</si>
  <si>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</si>
  <si>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</si>
  <si>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</si>
  <si>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</si>
  <si>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</si>
  <si>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</si>
  <si>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</si>
  <si>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</si>
  <si>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</si>
  <si>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</si>
  <si>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</si>
  <si>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</si>
  <si>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</si>
  <si>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</si>
  <si>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</si>
  <si>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</si>
  <si>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</si>
  <si>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</si>
  <si>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</si>
  <si>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</si>
  <si>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</si>
  <si>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</si>
  <si>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</si>
  <si>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</si>
  <si>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</si>
  <si>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</si>
  <si>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</si>
  <si>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</si>
  <si>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</si>
  <si>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</si>
  <si>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</si>
  <si>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</si>
  <si>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</si>
  <si>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</si>
  <si>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</si>
  <si>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</si>
  <si>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</si>
  <si>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</si>
  <si>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</si>
  <si>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</si>
  <si>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</si>
  <si>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</si>
  <si>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</si>
  <si>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</si>
  <si>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</si>
  <si>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</si>
  <si>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</si>
  <si>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</si>
  <si>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</si>
  <si>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</si>
  <si>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</si>
  <si>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</si>
  <si>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</si>
  <si>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</si>
  <si>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</si>
  <si>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</si>
  <si>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</si>
  <si>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</si>
  <si>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</si>
  <si>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</si>
  <si>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</si>
  <si>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</si>
  <si>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</si>
  <si>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</si>
  <si>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</si>
  <si>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</si>
  <si>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</si>
  <si>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</si>
  <si>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</si>
  <si>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</si>
  <si>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</si>
  <si>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</si>
  <si>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</si>
  <si>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</si>
  <si>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</si>
  <si>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</si>
  <si>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</si>
  <si>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</si>
  <si>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</si>
  <si>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</si>
  <si>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</si>
  <si>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</si>
  <si>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</si>
  <si>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</si>
  <si>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</si>
  <si>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</si>
  <si>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</si>
  <si>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</si>
  <si>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</si>
  <si>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</si>
  <si>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</si>
  <si>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</si>
  <si>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</si>
  <si>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</si>
  <si>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</si>
  <si>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</si>
  <si>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</si>
  <si>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</si>
  <si>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</si>
  <si>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</si>
  <si>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</si>
  <si>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</si>
  <si>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</si>
  <si>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</si>
  <si>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</si>
  <si>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</si>
  <si>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</si>
  <si>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</si>
  <si>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</si>
  <si>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</si>
  <si>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</si>
  <si>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</si>
  <si>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</si>
  <si>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</si>
  <si>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</si>
  <si>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</si>
  <si>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</si>
  <si>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</si>
  <si>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</si>
  <si>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</si>
  <si>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</si>
  <si>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</si>
  <si>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</si>
  <si>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</si>
  <si>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</si>
  <si>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</si>
  <si>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</si>
  <si>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</si>
  <si>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</si>
  <si>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</si>
  <si>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</si>
  <si>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</si>
  <si>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</si>
  <si>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</si>
  <si>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</si>
  <si>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</si>
  <si>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</si>
  <si>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</si>
  <si>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</si>
  <si>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</si>
  <si>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</si>
  <si>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</si>
  <si>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</si>
  <si>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</si>
  <si>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</si>
  <si>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</si>
  <si>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</si>
  <si>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</si>
  <si>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</si>
  <si>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</si>
  <si>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</si>
  <si>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</si>
  <si>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</si>
  <si>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</si>
  <si>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</si>
  <si>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</si>
  <si>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</si>
  <si>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</si>
  <si>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</si>
  <si>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</si>
  <si>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</si>
  <si>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</si>
  <si>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</si>
  <si>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</si>
  <si>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</si>
  <si>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</si>
  <si>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</si>
  <si>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</si>
  <si>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</si>
  <si>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</si>
  <si>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</si>
  <si>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</si>
  <si>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</si>
  <si>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</si>
  <si>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</si>
  <si>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</si>
  <si>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</si>
  <si>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</si>
  <si>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</si>
  <si>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</si>
  <si>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</si>
  <si>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</si>
  <si>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</si>
  <si>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</si>
  <si>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</si>
  <si>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</si>
  <si>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</si>
  <si>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</si>
  <si>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</si>
  <si>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</si>
  <si>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</si>
  <si>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</si>
  <si>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</si>
  <si>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</si>
  <si>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</si>
  <si>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</si>
  <si>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</si>
  <si>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</si>
  <si>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</si>
  <si>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</si>
  <si>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</si>
  <si>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</si>
  <si>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</si>
  <si>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</si>
  <si>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</si>
  <si>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</si>
  <si>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</si>
  <si>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</si>
  <si>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</si>
  <si>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</si>
  <si>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</si>
  <si>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</si>
  <si>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</si>
  <si>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Н (текућа)</t>
  </si>
  <si>
    <t>Правни основ</t>
  </si>
  <si>
    <t xml:space="preserve">% добити </t>
  </si>
  <si>
    <t>Основ уплате</t>
  </si>
  <si>
    <t xml:space="preserve"> = Укупно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</si>
  <si>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</si>
  <si>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</si>
  <si>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</si>
  <si>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</si>
  <si>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</si>
  <si>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</si>
  <si>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</si>
  <si>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</si>
  <si>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</si>
  <si>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</si>
  <si>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</si>
  <si>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</si>
  <si>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</si>
  <si>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</si>
  <si>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</si>
  <si>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</si>
  <si>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Н - 1</t>
  </si>
  <si>
    <t>Н - 2</t>
  </si>
  <si>
    <t>Н - 3</t>
  </si>
  <si>
    <t>Н - 4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</si>
  <si>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</si>
  <si>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</si>
  <si>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</si>
  <si>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</si>
  <si>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</si>
  <si>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</si>
  <si>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</si>
  <si>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</si>
  <si>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</si>
  <si>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</si>
  <si>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</si>
  <si>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</si>
  <si>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</si>
  <si>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</si>
  <si>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</si>
  <si>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</si>
  <si>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</si>
  <si>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</si>
  <si>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</si>
  <si>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</si>
  <si>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</si>
  <si>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</si>
  <si>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</si>
  <si>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</si>
  <si>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</si>
  <si>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</si>
  <si>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</si>
  <si>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</si>
  <si>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</si>
  <si>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</si>
  <si>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</si>
  <si>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</si>
  <si>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</si>
  <si>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</si>
  <si>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</si>
  <si>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</si>
  <si>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</si>
  <si>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</si>
  <si>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</si>
  <si>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</si>
  <si>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</si>
  <si>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</si>
  <si>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</si>
  <si>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</si>
  <si>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</si>
  <si>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</si>
  <si>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</si>
  <si>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</si>
  <si>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</si>
  <si>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</si>
  <si>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</si>
  <si>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</si>
  <si>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</si>
  <si>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</si>
  <si>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</si>
  <si>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</si>
  <si>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</si>
  <si>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</si>
  <si>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</si>
  <si>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</si>
  <si>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</si>
  <si>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</si>
  <si>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</si>
  <si>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</si>
  <si>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</si>
  <si>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</si>
  <si>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</si>
  <si>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</si>
  <si>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</si>
  <si>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</si>
  <si>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</si>
  <si>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</si>
  <si>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</si>
  <si>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</si>
  <si>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</si>
  <si>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</si>
  <si>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</si>
  <si>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</si>
  <si>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</si>
  <si>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</si>
  <si>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</si>
  <si>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</si>
  <si>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</si>
  <si>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</si>
  <si>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</si>
  <si>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</si>
  <si>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</si>
  <si>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</si>
  <si>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</si>
  <si>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</si>
  <si>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</si>
  <si>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</si>
  <si>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</si>
  <si>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</si>
  <si>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</si>
  <si>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</si>
  <si>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</si>
  <si>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</si>
  <si>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</si>
  <si>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</si>
  <si>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</si>
  <si>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</si>
  <si>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</si>
  <si>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</si>
  <si>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</si>
  <si>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</si>
  <si>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</si>
  <si>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</si>
  <si>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</si>
  <si>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</si>
  <si>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</si>
  <si>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</si>
  <si>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</si>
  <si>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</si>
  <si>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</si>
  <si>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</si>
  <si>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</si>
  <si>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</si>
  <si>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</si>
  <si>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</si>
  <si>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</si>
  <si>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</si>
  <si>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</si>
  <si>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</si>
  <si>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</si>
  <si>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</si>
  <si>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</si>
  <si>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</si>
  <si>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</si>
  <si>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</si>
  <si>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</si>
  <si>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</si>
  <si>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</si>
  <si>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</si>
  <si>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</si>
  <si>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</si>
  <si>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</si>
  <si>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</si>
  <si>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</si>
  <si>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</si>
  <si>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</si>
  <si>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</si>
  <si>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</si>
  <si>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</si>
  <si>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</si>
  <si>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</si>
  <si>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</si>
  <si>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</si>
  <si>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</si>
  <si>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</si>
  <si>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</si>
  <si>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</si>
  <si>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</si>
  <si>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</si>
  <si>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</si>
  <si>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</si>
  <si>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</si>
  <si>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</si>
  <si>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</si>
  <si>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</si>
  <si>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</si>
  <si>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</si>
  <si>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</si>
  <si>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</si>
  <si>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</si>
  <si>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</si>
  <si>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</si>
  <si>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</si>
  <si>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</si>
  <si>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</si>
  <si>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</si>
  <si>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</si>
  <si>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</si>
  <si>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</si>
  <si>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</si>
  <si>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</si>
  <si>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</si>
  <si>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</si>
  <si>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</si>
  <si>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</si>
  <si>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</si>
  <si>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</si>
  <si>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</si>
  <si>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</si>
  <si>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</si>
  <si>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</si>
  <si>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</si>
  <si>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</si>
  <si>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</si>
  <si>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</si>
  <si>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</si>
  <si>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</si>
  <si>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</si>
  <si>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</si>
  <si>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</si>
  <si>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</si>
  <si>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</si>
  <si>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</si>
  <si>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</si>
  <si>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</si>
  <si>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</si>
  <si>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</si>
  <si>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</si>
  <si>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</si>
  <si>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</si>
  <si>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</si>
  <si>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</si>
  <si>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</si>
  <si>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</si>
  <si>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</si>
  <si>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</si>
  <si>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</si>
  <si>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</si>
  <si>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</si>
  <si>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</si>
  <si>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</si>
  <si>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</si>
  <si>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</si>
  <si>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</si>
  <si>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</si>
  <si>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</si>
  <si>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</si>
  <si>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</si>
  <si>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</si>
  <si>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</si>
  <si>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</si>
  <si>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</si>
  <si>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</si>
  <si>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</si>
  <si>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</si>
  <si>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</si>
  <si>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</si>
  <si>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</si>
  <si>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</si>
  <si>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</si>
  <si>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</si>
  <si>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</si>
  <si>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</si>
  <si>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</si>
  <si>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</si>
  <si>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</si>
  <si>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</si>
  <si>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</si>
  <si>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</si>
  <si>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</si>
  <si>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</si>
  <si>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</si>
  <si>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</si>
  <si>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</si>
  <si>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</si>
  <si>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</si>
  <si>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</si>
  <si>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</si>
  <si>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</si>
  <si>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</si>
  <si>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</si>
  <si>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</si>
  <si>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</si>
  <si>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</si>
  <si>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</si>
  <si>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</si>
  <si>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</si>
  <si>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</si>
  <si>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</si>
  <si>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</si>
  <si>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</si>
  <si>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</si>
  <si>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</si>
  <si>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</si>
  <si>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</si>
  <si>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</si>
  <si>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</si>
  <si>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</si>
  <si>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</si>
  <si>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</si>
  <si>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</si>
  <si>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</si>
  <si>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</si>
  <si>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</si>
  <si>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</si>
  <si>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</si>
  <si>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</si>
  <si>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</si>
  <si>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</si>
  <si>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</si>
  <si>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</si>
  <si>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</si>
  <si>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</si>
  <si>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</si>
  <si>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</si>
  <si>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</si>
  <si>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</si>
  <si>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</si>
  <si>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</si>
  <si>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</si>
  <si>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</si>
  <si>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</si>
  <si>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</si>
  <si>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</si>
  <si>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</si>
  <si>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</si>
  <si>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</si>
  <si>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</si>
  <si>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</si>
  <si>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</si>
  <si>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</si>
  <si>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</si>
  <si>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</si>
  <si>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</si>
  <si>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</si>
  <si>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</si>
  <si>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</si>
  <si>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</si>
  <si>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</si>
  <si>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</si>
  <si>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</si>
  <si>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</si>
  <si>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</si>
  <si>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</si>
  <si>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</si>
  <si>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</si>
  <si>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</si>
  <si>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</si>
  <si>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</si>
  <si>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</si>
  <si>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</si>
  <si>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</si>
  <si>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</si>
  <si>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</si>
  <si>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</si>
  <si>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</si>
  <si>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</si>
  <si>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</si>
  <si>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</si>
  <si>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</si>
  <si>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</si>
  <si>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</si>
  <si>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</si>
  <si>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</si>
  <si>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</si>
  <si>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</si>
  <si>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</si>
  <si>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</si>
  <si>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</si>
  <si>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</si>
  <si>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</si>
  <si>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</si>
  <si>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</si>
  <si>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</si>
  <si>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</si>
  <si>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</si>
  <si>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</si>
  <si>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</si>
  <si>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</si>
  <si>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</si>
  <si>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</si>
  <si>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</si>
  <si>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</si>
  <si>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</si>
  <si>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</si>
  <si>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</si>
  <si>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</si>
  <si>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</si>
  <si>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</si>
  <si>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</si>
  <si>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</si>
  <si>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</si>
  <si>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</si>
  <si>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</si>
  <si>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</si>
  <si>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</si>
  <si>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</si>
  <si>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</si>
  <si>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</si>
  <si>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</si>
  <si>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</si>
  <si>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</si>
  <si>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</si>
  <si>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</si>
  <si>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</si>
  <si>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</si>
  <si>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</si>
  <si>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</si>
  <si>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</si>
  <si>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</si>
  <si>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</si>
  <si>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</si>
  <si>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</si>
  <si>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</si>
  <si>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</si>
  <si>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</si>
  <si>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</si>
  <si>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</si>
  <si>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</si>
  <si>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</si>
  <si>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</si>
  <si>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</si>
  <si>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</si>
  <si>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</si>
  <si>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</si>
  <si>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</si>
  <si>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</si>
  <si>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</si>
  <si>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</si>
  <si>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</si>
  <si>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</si>
  <si>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</si>
  <si>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</si>
  <si>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</si>
  <si>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</si>
  <si>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</si>
  <si>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</si>
  <si>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</si>
  <si>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</si>
  <si>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</si>
  <si>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</si>
  <si>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</si>
  <si>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</si>
  <si>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</si>
  <si>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</si>
  <si>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</si>
  <si>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</si>
  <si>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</si>
  <si>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</si>
  <si>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</si>
  <si>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</si>
  <si>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</si>
  <si>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</si>
  <si>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</si>
  <si>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</si>
  <si>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</si>
  <si>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</si>
  <si>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</si>
  <si>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</si>
  <si>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</si>
  <si>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</si>
  <si>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</si>
  <si>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</si>
  <si>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</si>
  <si>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</si>
  <si>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</si>
  <si>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</si>
  <si>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</si>
  <si>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</si>
  <si>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</si>
  <si>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</si>
  <si>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</si>
  <si>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</si>
  <si>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</si>
  <si>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</si>
  <si>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</si>
  <si>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</si>
  <si>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</si>
  <si>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</si>
  <si>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</si>
  <si>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</si>
  <si>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</si>
  <si>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</si>
  <si>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</si>
  <si>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</si>
  <si>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</si>
  <si>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</si>
  <si>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</si>
  <si>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</si>
  <si>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</si>
  <si>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</si>
  <si>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</si>
  <si>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РСД</t>
  </si>
  <si>
    <t>не</t>
  </si>
  <si>
    <t>ОТП банка</t>
  </si>
  <si>
    <t>Дозвољени минус</t>
  </si>
  <si>
    <t>АИК  банка</t>
  </si>
  <si>
    <t>Дугорочни кредит за инвестиције</t>
  </si>
  <si>
    <t>60 месеци</t>
  </si>
  <si>
    <t>Директна банка</t>
  </si>
  <si>
    <t>Поштанска штед.</t>
  </si>
  <si>
    <t>ОТП БАНКА</t>
  </si>
  <si>
    <t>Комерцијална банка</t>
  </si>
  <si>
    <t>Текући рачун</t>
  </si>
  <si>
    <t>Изградња Кванташке пијаџе</t>
  </si>
  <si>
    <t>покриће дела губитка из ранијих год</t>
  </si>
  <si>
    <t>171-3/2020</t>
  </si>
  <si>
    <t>06-869/2020-18-02</t>
  </si>
  <si>
    <t>губитак ранијих година</t>
  </si>
  <si>
    <t>Истек Уговора о раду</t>
  </si>
  <si>
    <t>Пријем у стални радни однос</t>
  </si>
  <si>
    <t>Пензија</t>
  </si>
  <si>
    <r>
      <t>Једномес.бели бор +4,10</t>
    </r>
    <r>
      <rPr>
        <strike/>
        <sz val="12"/>
        <rFont val="Times New Roman"/>
        <family val="1"/>
        <charset val="238"/>
      </rPr>
      <t>%</t>
    </r>
  </si>
  <si>
    <t>234/2021</t>
  </si>
  <si>
    <t>губитак</t>
  </si>
  <si>
    <t>310-001/22</t>
  </si>
  <si>
    <t>покриће дела губитка из ранијих година</t>
  </si>
  <si>
    <t>Финансијски лизинг</t>
  </si>
  <si>
    <t xml:space="preserve">                Горан Ђорђевић, дипл.инж.елек.</t>
  </si>
  <si>
    <t xml:space="preserve">                      Горан Ђорђевић, дипл.инж.елек.</t>
  </si>
  <si>
    <t xml:space="preserve">      Горан Ђорђевић, дипл.инж.елек.</t>
  </si>
  <si>
    <t xml:space="preserve">                       Горан Ђорђевић, дипл.инж.елек.</t>
  </si>
  <si>
    <t>Смрт</t>
  </si>
  <si>
    <t>изјава</t>
  </si>
  <si>
    <t>09-982/2022-21-02</t>
  </si>
  <si>
    <t>109/2023-1</t>
  </si>
  <si>
    <t>Изградња, опремање и реконструкција пијаца</t>
  </si>
  <si>
    <t>Вишак запослених</t>
  </si>
  <si>
    <t xml:space="preserve">            Горан Ђорђевић, дипл.инж.елек.</t>
  </si>
  <si>
    <t xml:space="preserve">                                               </t>
  </si>
  <si>
    <t>в.д. директора</t>
  </si>
  <si>
    <t>Реализација 
01.01-31.12.2024.      Претходна година</t>
  </si>
  <si>
    <t>36 месеци</t>
  </si>
  <si>
    <t>Укупан број спорова у 2024*</t>
  </si>
  <si>
    <t>Oтворени тржни центар - очекивани исход - у корист тржнице</t>
  </si>
  <si>
    <t>Сојкић Раде - очекивани исход - у корист тржнице</t>
  </si>
  <si>
    <t>Уговор о делу</t>
  </si>
  <si>
    <t>108/2024-3</t>
  </si>
  <si>
    <t>06-838/2024-17-02</t>
  </si>
  <si>
    <t>Стање кредитне задужености на 31.12. 2024 године* у оригиналној валути</t>
  </si>
  <si>
    <t>за период од 01.01. до 31.03.2025. године*</t>
  </si>
  <si>
    <t>Стање на дан 
31.12.2024.
Претходна година</t>
  </si>
  <si>
    <t>Планирано стање 
на дан 31.12.2025. Текућа година</t>
  </si>
  <si>
    <t>01.01-31.03.2025. године*</t>
  </si>
  <si>
    <t>Проценат реализације (реализација / план 31.03.2025*)</t>
  </si>
  <si>
    <t>БИЛАНС СТАЊА  на дан 31.03.2025. године*</t>
  </si>
  <si>
    <t>31.03.2025. године*</t>
  </si>
  <si>
    <t>у периоду од 01.01. до 31.03.2025. године*</t>
  </si>
  <si>
    <t>Реализација
01.01-31.12.2024.
Претходна година</t>
  </si>
  <si>
    <t>План за                         01.01.- 31.12.2025. Текућа година</t>
  </si>
  <si>
    <t xml:space="preserve"> </t>
  </si>
  <si>
    <t>Стање на дан 31.12.2024. године*</t>
  </si>
  <si>
    <t>Стање на дан 31.03.2025. године**</t>
  </si>
  <si>
    <t>План за 2025.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</si>
  <si>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Реализација за период 01.01 - 31.03.2025. године*</t>
  </si>
  <si>
    <t>Распон планираних и исплаћених зарада у периоду 01.01. до 31.03.2025*</t>
  </si>
  <si>
    <t>01.01 - 31.03.2025. године*</t>
  </si>
  <si>
    <t>План за
01.01-31.12.2024.             Претходна  година</t>
  </si>
  <si>
    <t>План за
01.01-31.12.2025.             Текућа година</t>
  </si>
  <si>
    <t>Проценат реализације (реализација /                   план 31.03.2025*</t>
  </si>
  <si>
    <t>Фуд.клуб "Калча"</t>
  </si>
  <si>
    <t>Проценат реализације (реализација /                   план 31.03.2025*)</t>
  </si>
  <si>
    <t>Пријем на одређено време</t>
  </si>
  <si>
    <t>Стање кредитне задужености 
на 31.3.2025 године* у динарима</t>
  </si>
  <si>
    <t>3 м еурибор + 5%</t>
  </si>
  <si>
    <t>31.12.2024. (претходна година)</t>
  </si>
  <si>
    <t>31.03.2025.</t>
  </si>
  <si>
    <t>30.06.2025.</t>
  </si>
  <si>
    <t>30.09.2025.</t>
  </si>
  <si>
    <t>31.12.2025</t>
  </si>
  <si>
    <t>План 2025** година</t>
  </si>
  <si>
    <t>Реализовано закључно са 31.12.2024*</t>
  </si>
  <si>
    <t>ПОТРАЖИВАЊА за 2025. годину*</t>
  </si>
  <si>
    <t>на дан 31.03.2025</t>
  </si>
  <si>
    <t>на дан 30.06.2025</t>
  </si>
  <si>
    <t>на дан 30.09.2025</t>
  </si>
  <si>
    <t>на дан 31.12.2025</t>
  </si>
  <si>
    <t>ОБАВЕЗЕ за 2025. годииу*</t>
  </si>
</sst>
</file>

<file path=xl/styles.xml><?xml version="1.0" encoding="utf-8"?>
<styleSheet xmlns="http://schemas.openxmlformats.org/spreadsheetml/2006/main">
  <numFmts count="4">
    <numFmt numFmtId="164" formatCode="###0"/>
    <numFmt numFmtId="165" formatCode="[$-409]General"/>
    <numFmt numFmtId="166" formatCode="[$-409]#,##0"/>
    <numFmt numFmtId="167" formatCode="[$-409]#,##0.00"/>
  </numFmts>
  <fonts count="47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trike/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0"/>
      <color rgb="FF000000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0"/>
      <color theme="1"/>
      <name val="Arial1"/>
    </font>
    <font>
      <sz val="16"/>
      <color theme="1"/>
      <name val="Times New Roman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</fills>
  <borders count="1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0" fillId="0" borderId="0"/>
    <xf numFmtId="9" fontId="26" fillId="0" borderId="0" applyFont="0" applyFill="0" applyBorder="0" applyAlignment="0" applyProtection="0"/>
    <xf numFmtId="165" fontId="45" fillId="0" borderId="0"/>
  </cellStyleXfs>
  <cellXfs count="8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3" fontId="11" fillId="0" borderId="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27" xfId="0" applyFont="1" applyBorder="1"/>
    <xf numFmtId="0" fontId="12" fillId="0" borderId="10" xfId="0" applyFont="1" applyBorder="1"/>
    <xf numFmtId="0" fontId="12" fillId="0" borderId="32" xfId="0" applyFont="1" applyBorder="1"/>
    <xf numFmtId="49" fontId="12" fillId="0" borderId="22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4" xfId="0" applyFont="1" applyFill="1" applyBorder="1"/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7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vertical="center" wrapText="1"/>
    </xf>
    <xf numFmtId="9" fontId="16" fillId="0" borderId="47" xfId="0" applyNumberFormat="1" applyFont="1" applyBorder="1" applyAlignment="1">
      <alignment vertical="center"/>
    </xf>
    <xf numFmtId="0" fontId="16" fillId="0" borderId="23" xfId="0" applyFont="1" applyBorder="1"/>
    <xf numFmtId="49" fontId="32" fillId="7" borderId="22" xfId="0" applyNumberFormat="1" applyFont="1" applyFill="1" applyBorder="1" applyAlignment="1">
      <alignment horizontal="center" vertical="center" wrapText="1"/>
    </xf>
    <xf numFmtId="9" fontId="16" fillId="4" borderId="71" xfId="0" applyNumberFormat="1" applyFont="1" applyFill="1" applyBorder="1" applyAlignment="1">
      <alignment horizontal="center" vertical="center"/>
    </xf>
    <xf numFmtId="0" fontId="31" fillId="7" borderId="27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71" xfId="0" applyNumberFormat="1" applyFont="1" applyBorder="1" applyAlignment="1">
      <alignment horizontal="center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7" borderId="3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1" fillId="7" borderId="24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vertical="center" wrapText="1"/>
    </xf>
    <xf numFmtId="0" fontId="31" fillId="5" borderId="89" xfId="0" applyFont="1" applyFill="1" applyBorder="1" applyAlignment="1">
      <alignment vertical="center" wrapText="1"/>
    </xf>
    <xf numFmtId="0" fontId="32" fillId="5" borderId="9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5" borderId="88" xfId="0" applyFont="1" applyFill="1" applyBorder="1" applyAlignment="1">
      <alignment horizontal="center" vertical="center" wrapText="1"/>
    </xf>
    <xf numFmtId="9" fontId="16" fillId="0" borderId="0" xfId="0" applyNumberFormat="1" applyFont="1" applyBorder="1" applyAlignment="1">
      <alignment horizontal="center" vertical="center"/>
    </xf>
    <xf numFmtId="3" fontId="32" fillId="7" borderId="10" xfId="0" applyNumberFormat="1" applyFont="1" applyFill="1" applyBorder="1" applyAlignment="1">
      <alignment horizontal="center" vertical="center" wrapText="1"/>
    </xf>
    <xf numFmtId="3" fontId="32" fillId="7" borderId="11" xfId="0" applyNumberFormat="1" applyFont="1" applyFill="1" applyBorder="1" applyAlignment="1">
      <alignment horizontal="center" vertical="center" wrapText="1"/>
    </xf>
    <xf numFmtId="3" fontId="32" fillId="5" borderId="1" xfId="0" applyNumberFormat="1" applyFont="1" applyFill="1" applyBorder="1" applyAlignment="1">
      <alignment horizontal="center"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3" fontId="32" fillId="7" borderId="1" xfId="0" applyNumberFormat="1" applyFont="1" applyFill="1" applyBorder="1" applyAlignment="1">
      <alignment horizontal="center" vertical="center" wrapText="1"/>
    </xf>
    <xf numFmtId="3" fontId="32" fillId="7" borderId="6" xfId="0" applyNumberFormat="1" applyFont="1" applyFill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/>
    </xf>
    <xf numFmtId="9" fontId="32" fillId="5" borderId="71" xfId="0" applyNumberFormat="1" applyFont="1" applyFill="1" applyBorder="1" applyAlignment="1">
      <alignment horizontal="center" vertical="center"/>
    </xf>
    <xf numFmtId="0" fontId="15" fillId="5" borderId="87" xfId="0" applyFont="1" applyFill="1" applyBorder="1" applyAlignment="1">
      <alignment horizontal="center" vertical="center" wrapText="1"/>
    </xf>
    <xf numFmtId="0" fontId="32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9" fontId="18" fillId="0" borderId="19" xfId="0" applyNumberFormat="1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3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3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 wrapText="1"/>
    </xf>
    <xf numFmtId="3" fontId="11" fillId="0" borderId="25" xfId="0" applyNumberFormat="1" applyFont="1" applyFill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3" fontId="11" fillId="0" borderId="25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22" xfId="0" applyNumberFormat="1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horizontal="center" vertical="center"/>
    </xf>
    <xf numFmtId="9" fontId="16" fillId="5" borderId="71" xfId="0" applyNumberFormat="1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7" borderId="5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49" fontId="31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4" fillId="4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Alignment="1" applyProtection="1"/>
    <xf numFmtId="0" fontId="35" fillId="0" borderId="0" xfId="0" applyNumberFormat="1" applyFont="1" applyFill="1" applyAlignment="1" applyProtection="1">
      <alignment horizontal="right"/>
    </xf>
    <xf numFmtId="0" fontId="35" fillId="8" borderId="101" xfId="0" applyNumberFormat="1" applyFont="1" applyFill="1" applyBorder="1" applyAlignment="1" applyProtection="1">
      <alignment horizontal="center" vertical="center" wrapText="1"/>
    </xf>
    <xf numFmtId="0" fontId="35" fillId="8" borderId="102" xfId="0" applyNumberFormat="1" applyFont="1" applyFill="1" applyBorder="1" applyAlignment="1" applyProtection="1">
      <alignment horizontal="center" vertical="center" wrapText="1"/>
    </xf>
    <xf numFmtId="0" fontId="35" fillId="0" borderId="23" xfId="0" applyNumberFormat="1" applyFont="1" applyFill="1" applyBorder="1" applyAlignment="1" applyProtection="1"/>
    <xf numFmtId="4" fontId="37" fillId="9" borderId="105" xfId="0" applyNumberFormat="1" applyFont="1" applyFill="1" applyBorder="1" applyAlignment="1" applyProtection="1">
      <alignment horizontal="center" vertical="center"/>
    </xf>
    <xf numFmtId="4" fontId="37" fillId="9" borderId="106" xfId="0" applyNumberFormat="1" applyFont="1" applyFill="1" applyBorder="1" applyAlignment="1" applyProtection="1">
      <alignment horizontal="center" vertical="center"/>
    </xf>
    <xf numFmtId="4" fontId="37" fillId="5" borderId="105" xfId="0" applyNumberFormat="1" applyFont="1" applyFill="1" applyBorder="1" applyAlignment="1" applyProtection="1">
      <alignment horizontal="center" vertical="center"/>
    </xf>
    <xf numFmtId="4" fontId="37" fillId="5" borderId="111" xfId="0" applyNumberFormat="1" applyFont="1" applyFill="1" applyBorder="1" applyAlignment="1" applyProtection="1">
      <alignment horizontal="center" vertical="center"/>
    </xf>
    <xf numFmtId="4" fontId="37" fillId="8" borderId="101" xfId="0" applyNumberFormat="1" applyFont="1" applyFill="1" applyBorder="1" applyAlignment="1" applyProtection="1"/>
    <xf numFmtId="0" fontId="37" fillId="0" borderId="0" xfId="0" applyNumberFormat="1" applyFont="1" applyFill="1" applyAlignment="1" applyProtection="1"/>
    <xf numFmtId="4" fontId="37" fillId="8" borderId="101" xfId="0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37" fillId="9" borderId="112" xfId="0" applyNumberFormat="1" applyFont="1" applyFill="1" applyBorder="1" applyAlignment="1" applyProtection="1"/>
    <xf numFmtId="0" fontId="37" fillId="5" borderId="112" xfId="0" applyNumberFormat="1" applyFont="1" applyFill="1" applyBorder="1" applyAlignment="1" applyProtection="1"/>
    <xf numFmtId="0" fontId="19" fillId="0" borderId="0" xfId="0" applyFont="1"/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7" xfId="0" applyFont="1" applyFill="1" applyBorder="1" applyAlignment="1">
      <alignment horizontal="center" vertical="center" wrapText="1"/>
    </xf>
    <xf numFmtId="3" fontId="19" fillId="0" borderId="63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3" fontId="7" fillId="0" borderId="10" xfId="0" applyNumberFormat="1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/>
    <xf numFmtId="0" fontId="7" fillId="0" borderId="1" xfId="0" applyFont="1" applyBorder="1" applyAlignment="1">
      <alignment wrapText="1"/>
    </xf>
    <xf numFmtId="3" fontId="7" fillId="0" borderId="1" xfId="0" applyNumberFormat="1" applyFont="1" applyBorder="1"/>
    <xf numFmtId="3" fontId="7" fillId="0" borderId="6" xfId="0" applyNumberFormat="1" applyFont="1" applyBorder="1"/>
    <xf numFmtId="3" fontId="7" fillId="5" borderId="57" xfId="0" applyNumberFormat="1" applyFont="1" applyFill="1" applyBorder="1"/>
    <xf numFmtId="3" fontId="7" fillId="5" borderId="62" xfId="0" applyNumberFormat="1" applyFont="1" applyFill="1" applyBorder="1"/>
    <xf numFmtId="0" fontId="41" fillId="0" borderId="27" xfId="0" applyFont="1" applyBorder="1" applyAlignment="1">
      <alignment horizontal="center" vertical="center"/>
    </xf>
    <xf numFmtId="49" fontId="12" fillId="0" borderId="95" xfId="0" applyNumberFormat="1" applyFont="1" applyBorder="1" applyAlignment="1">
      <alignment horizontal="center" vertical="center"/>
    </xf>
    <xf numFmtId="3" fontId="12" fillId="0" borderId="1" xfId="0" applyNumberFormat="1" applyFont="1" applyBorder="1"/>
    <xf numFmtId="4" fontId="35" fillId="8" borderId="102" xfId="0" applyNumberFormat="1" applyFont="1" applyFill="1" applyBorder="1" applyAlignment="1" applyProtection="1"/>
    <xf numFmtId="3" fontId="7" fillId="0" borderId="0" xfId="0" applyNumberFormat="1" applyFont="1" applyFill="1" applyBorder="1" applyAlignment="1">
      <alignment horizontal="center" vertical="center"/>
    </xf>
    <xf numFmtId="0" fontId="41" fillId="0" borderId="4" xfId="0" applyFont="1" applyBorder="1" applyAlignment="1">
      <alignment horizontal="center"/>
    </xf>
    <xf numFmtId="3" fontId="12" fillId="4" borderId="4" xfId="0" applyNumberFormat="1" applyFont="1" applyFill="1" applyBorder="1"/>
    <xf numFmtId="0" fontId="2" fillId="0" borderId="1" xfId="0" applyFont="1" applyBorder="1"/>
    <xf numFmtId="0" fontId="7" fillId="0" borderId="1" xfId="0" applyFont="1" applyBorder="1" applyAlignment="1"/>
    <xf numFmtId="3" fontId="12" fillId="0" borderId="32" xfId="0" applyNumberFormat="1" applyFont="1" applyBorder="1"/>
    <xf numFmtId="3" fontId="12" fillId="10" borderId="10" xfId="0" applyNumberFormat="1" applyFont="1" applyFill="1" applyBorder="1"/>
    <xf numFmtId="0" fontId="7" fillId="5" borderId="62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7" fillId="0" borderId="6" xfId="0" applyFont="1" applyBorder="1" applyAlignment="1"/>
    <xf numFmtId="0" fontId="19" fillId="0" borderId="47" xfId="0" applyFont="1" applyBorder="1" applyAlignment="1">
      <alignment horizontal="center" vertical="center" wrapText="1"/>
    </xf>
    <xf numFmtId="3" fontId="12" fillId="5" borderId="32" xfId="0" applyNumberFormat="1" applyFont="1" applyFill="1" applyBorder="1"/>
    <xf numFmtId="9" fontId="18" fillId="0" borderId="71" xfId="0" applyNumberFormat="1" applyFont="1" applyBorder="1" applyAlignment="1">
      <alignment horizontal="center" vertical="center" wrapText="1"/>
    </xf>
    <xf numFmtId="3" fontId="18" fillId="0" borderId="27" xfId="0" applyNumberFormat="1" applyFont="1" applyBorder="1" applyAlignment="1">
      <alignment horizontal="center" vertical="center" wrapText="1"/>
    </xf>
    <xf numFmtId="3" fontId="18" fillId="0" borderId="3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/>
    <xf numFmtId="3" fontId="19" fillId="0" borderId="35" xfId="0" applyNumberFormat="1" applyFont="1" applyFill="1" applyBorder="1" applyAlignment="1">
      <alignment horizontal="center" vertical="center"/>
    </xf>
    <xf numFmtId="4" fontId="16" fillId="0" borderId="36" xfId="0" applyNumberFormat="1" applyFont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3" fontId="12" fillId="0" borderId="27" xfId="0" applyNumberFormat="1" applyFont="1" applyBorder="1"/>
    <xf numFmtId="0" fontId="43" fillId="0" borderId="0" xfId="0" applyFont="1"/>
    <xf numFmtId="0" fontId="44" fillId="0" borderId="0" xfId="0" applyFont="1"/>
    <xf numFmtId="3" fontId="16" fillId="5" borderId="6" xfId="0" applyNumberFormat="1" applyFont="1" applyFill="1" applyBorder="1" applyAlignment="1">
      <alignment horizontal="center"/>
    </xf>
    <xf numFmtId="3" fontId="42" fillId="0" borderId="1" xfId="0" applyNumberFormat="1" applyFont="1" applyBorder="1" applyAlignment="1">
      <alignment horizontal="center" vertical="center" wrapText="1"/>
    </xf>
    <xf numFmtId="49" fontId="12" fillId="5" borderId="95" xfId="0" applyNumberFormat="1" applyFont="1" applyFill="1" applyBorder="1" applyAlignment="1">
      <alignment horizontal="center" vertical="center"/>
    </xf>
    <xf numFmtId="0" fontId="12" fillId="4" borderId="1" xfId="0" applyFont="1" applyFill="1" applyBorder="1"/>
    <xf numFmtId="3" fontId="44" fillId="0" borderId="1" xfId="0" applyNumberFormat="1" applyFont="1" applyBorder="1"/>
    <xf numFmtId="3" fontId="44" fillId="10" borderId="1" xfId="0" applyNumberFormat="1" applyFont="1" applyFill="1" applyBorder="1"/>
    <xf numFmtId="0" fontId="6" fillId="0" borderId="56" xfId="0" applyFont="1" applyBorder="1" applyAlignment="1">
      <alignment horizontal="center" vertical="center" wrapText="1"/>
    </xf>
    <xf numFmtId="14" fontId="19" fillId="0" borderId="48" xfId="0" applyNumberFormat="1" applyFont="1" applyBorder="1" applyAlignment="1">
      <alignment horizontal="center" vertical="center"/>
    </xf>
    <xf numFmtId="9" fontId="19" fillId="0" borderId="48" xfId="2" applyFont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 wrapText="1"/>
    </xf>
    <xf numFmtId="3" fontId="16" fillId="0" borderId="28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7" fillId="0" borderId="118" xfId="0" applyFont="1" applyBorder="1" applyAlignment="1">
      <alignment horizontal="center" vertical="center" wrapText="1"/>
    </xf>
    <xf numFmtId="3" fontId="7" fillId="0" borderId="35" xfId="0" applyNumberFormat="1" applyFont="1" applyBorder="1" applyAlignment="1">
      <alignment horizontal="center" vertical="center"/>
    </xf>
    <xf numFmtId="3" fontId="7" fillId="0" borderId="59" xfId="0" applyNumberFormat="1" applyFont="1" applyBorder="1" applyAlignment="1">
      <alignment horizontal="center" vertical="center"/>
    </xf>
    <xf numFmtId="3" fontId="7" fillId="0" borderId="62" xfId="0" applyNumberFormat="1" applyFont="1" applyBorder="1" applyAlignment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3" fontId="7" fillId="0" borderId="64" xfId="0" applyNumberFormat="1" applyFont="1" applyBorder="1" applyAlignment="1">
      <alignment horizontal="center" vertical="center"/>
    </xf>
    <xf numFmtId="3" fontId="7" fillId="0" borderId="50" xfId="0" applyNumberFormat="1" applyFont="1" applyBorder="1" applyAlignment="1">
      <alignment horizontal="center" vertical="center"/>
    </xf>
    <xf numFmtId="49" fontId="12" fillId="5" borderId="22" xfId="0" applyNumberFormat="1" applyFont="1" applyFill="1" applyBorder="1" applyAlignment="1">
      <alignment horizontal="center" vertical="center"/>
    </xf>
    <xf numFmtId="49" fontId="12" fillId="0" borderId="41" xfId="0" applyNumberFormat="1" applyFont="1" applyBorder="1" applyAlignment="1">
      <alignment horizontal="center" vertical="center"/>
    </xf>
    <xf numFmtId="0" fontId="41" fillId="0" borderId="9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3" fontId="7" fillId="0" borderId="0" xfId="0" applyNumberFormat="1" applyFont="1" applyAlignment="1"/>
    <xf numFmtId="3" fontId="24" fillId="0" borderId="6" xfId="0" applyNumberFormat="1" applyFont="1" applyBorder="1"/>
    <xf numFmtId="0" fontId="41" fillId="0" borderId="27" xfId="0" applyFont="1" applyBorder="1" applyAlignment="1">
      <alignment horizontal="center"/>
    </xf>
    <xf numFmtId="0" fontId="12" fillId="0" borderId="18" xfId="0" applyFont="1" applyBorder="1"/>
    <xf numFmtId="0" fontId="41" fillId="0" borderId="18" xfId="0" applyFont="1" applyBorder="1" applyAlignment="1"/>
    <xf numFmtId="0" fontId="41" fillId="0" borderId="33" xfId="0" applyFont="1" applyBorder="1" applyAlignment="1">
      <alignment horizontal="center" vertical="center"/>
    </xf>
    <xf numFmtId="3" fontId="12" fillId="5" borderId="18" xfId="0" applyNumberFormat="1" applyFont="1" applyFill="1" applyBorder="1"/>
    <xf numFmtId="4" fontId="16" fillId="0" borderId="0" xfId="0" applyNumberFormat="1" applyFont="1"/>
    <xf numFmtId="9" fontId="16" fillId="4" borderId="1" xfId="0" applyNumberFormat="1" applyFont="1" applyFill="1" applyBorder="1" applyAlignment="1">
      <alignment horizontal="center" vertical="center"/>
    </xf>
    <xf numFmtId="3" fontId="12" fillId="10" borderId="1" xfId="0" applyNumberFormat="1" applyFont="1" applyFill="1" applyBorder="1"/>
    <xf numFmtId="49" fontId="12" fillId="0" borderId="72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41" fillId="0" borderId="18" xfId="0" applyFont="1" applyBorder="1" applyAlignment="1">
      <alignment horizontal="center"/>
    </xf>
    <xf numFmtId="0" fontId="12" fillId="0" borderId="28" xfId="0" applyFont="1" applyBorder="1"/>
    <xf numFmtId="3" fontId="44" fillId="0" borderId="10" xfId="0" applyNumberFormat="1" applyFont="1" applyBorder="1"/>
    <xf numFmtId="0" fontId="12" fillId="4" borderId="13" xfId="0" applyFont="1" applyFill="1" applyBorder="1"/>
    <xf numFmtId="0" fontId="12" fillId="0" borderId="4" xfId="0" applyFont="1" applyBorder="1"/>
    <xf numFmtId="3" fontId="44" fillId="0" borderId="4" xfId="0" applyNumberFormat="1" applyFont="1" applyBorder="1"/>
    <xf numFmtId="4" fontId="16" fillId="0" borderId="0" xfId="0" applyNumberFormat="1" applyFont="1" applyBorder="1"/>
    <xf numFmtId="3" fontId="16" fillId="0" borderId="26" xfId="0" applyNumberFormat="1" applyFont="1" applyBorder="1" applyAlignment="1">
      <alignment horizontal="center" vertical="center"/>
    </xf>
    <xf numFmtId="3" fontId="16" fillId="0" borderId="73" xfId="0" applyNumberFormat="1" applyFont="1" applyBorder="1" applyAlignment="1">
      <alignment vertical="center"/>
    </xf>
    <xf numFmtId="3" fontId="16" fillId="4" borderId="73" xfId="0" applyNumberFormat="1" applyFont="1" applyFill="1" applyBorder="1" applyAlignment="1">
      <alignment horizontal="center" vertical="center" wrapText="1"/>
    </xf>
    <xf numFmtId="3" fontId="16" fillId="0" borderId="36" xfId="0" applyNumberFormat="1" applyFont="1" applyBorder="1" applyAlignment="1">
      <alignment vertical="center"/>
    </xf>
    <xf numFmtId="3" fontId="16" fillId="4" borderId="26" xfId="0" applyNumberFormat="1" applyFont="1" applyFill="1" applyBorder="1" applyAlignment="1">
      <alignment horizontal="center" vertical="center"/>
    </xf>
    <xf numFmtId="3" fontId="16" fillId="0" borderId="0" xfId="0" applyNumberFormat="1" applyFont="1"/>
    <xf numFmtId="3" fontId="1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/>
    <xf numFmtId="165" fontId="46" fillId="0" borderId="105" xfId="3" applyFont="1" applyBorder="1" applyAlignment="1">
      <alignment horizontal="center" vertical="center"/>
    </xf>
    <xf numFmtId="165" fontId="46" fillId="0" borderId="109" xfId="3" applyFont="1" applyBorder="1" applyAlignment="1">
      <alignment horizontal="center" vertical="center"/>
    </xf>
    <xf numFmtId="166" fontId="46" fillId="0" borderId="105" xfId="3" applyNumberFormat="1" applyFont="1" applyBorder="1"/>
    <xf numFmtId="165" fontId="46" fillId="0" borderId="110" xfId="3" applyFont="1" applyBorder="1" applyAlignment="1">
      <alignment horizontal="center" vertical="center"/>
    </xf>
    <xf numFmtId="165" fontId="46" fillId="0" borderId="104" xfId="3" applyFont="1" applyBorder="1" applyAlignment="1">
      <alignment horizontal="center" vertical="center"/>
    </xf>
    <xf numFmtId="165" fontId="46" fillId="0" borderId="119" xfId="3" applyFont="1" applyBorder="1" applyAlignment="1">
      <alignment horizontal="center" vertical="center"/>
    </xf>
    <xf numFmtId="165" fontId="46" fillId="0" borderId="103" xfId="3" applyFont="1" applyBorder="1" applyAlignment="1">
      <alignment horizontal="center" vertical="center"/>
    </xf>
    <xf numFmtId="165" fontId="46" fillId="0" borderId="104" xfId="3" applyFont="1" applyBorder="1" applyAlignment="1">
      <alignment horizontal="center"/>
    </xf>
    <xf numFmtId="0" fontId="11" fillId="0" borderId="1" xfId="0" applyFont="1" applyBorder="1"/>
    <xf numFmtId="167" fontId="42" fillId="11" borderId="120" xfId="3" applyNumberFormat="1" applyFont="1" applyFill="1" applyBorder="1" applyAlignment="1" applyProtection="1">
      <alignment horizontal="center" vertical="center"/>
    </xf>
    <xf numFmtId="0" fontId="19" fillId="0" borderId="38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14" fontId="19" fillId="0" borderId="48" xfId="0" applyNumberFormat="1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9" fontId="19" fillId="0" borderId="68" xfId="0" applyNumberFormat="1" applyFont="1" applyBorder="1" applyAlignment="1">
      <alignment horizontal="center" vertical="center"/>
    </xf>
    <xf numFmtId="3" fontId="19" fillId="0" borderId="32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/>
    </xf>
    <xf numFmtId="0" fontId="7" fillId="0" borderId="22" xfId="0" applyFont="1" applyBorder="1"/>
    <xf numFmtId="0" fontId="32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/>
    </xf>
    <xf numFmtId="0" fontId="32" fillId="5" borderId="24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center" vertical="center"/>
    </xf>
    <xf numFmtId="3" fontId="16" fillId="5" borderId="24" xfId="0" applyNumberFormat="1" applyFont="1" applyFill="1" applyBorder="1" applyAlignment="1">
      <alignment horizontal="center" vertical="center"/>
    </xf>
    <xf numFmtId="3" fontId="16" fillId="5" borderId="38" xfId="0" applyNumberFormat="1" applyFont="1" applyFill="1" applyBorder="1" applyAlignment="1">
      <alignment horizontal="center" vertical="center"/>
    </xf>
    <xf numFmtId="3" fontId="16" fillId="5" borderId="1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5" borderId="15" xfId="0" applyNumberFormat="1" applyFont="1" applyFill="1" applyBorder="1" applyAlignment="1">
      <alignment horizontal="center" vertical="center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16" fillId="5" borderId="95" xfId="0" applyNumberFormat="1" applyFont="1" applyFill="1" applyBorder="1" applyAlignment="1">
      <alignment horizontal="center" vertical="center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6" fillId="0" borderId="95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9" fontId="16" fillId="0" borderId="86" xfId="0" applyNumberFormat="1" applyFont="1" applyBorder="1" applyAlignment="1">
      <alignment horizontal="center" vertical="center"/>
    </xf>
    <xf numFmtId="9" fontId="16" fillId="0" borderId="70" xfId="0" applyNumberFormat="1" applyFont="1" applyBorder="1" applyAlignment="1">
      <alignment horizontal="center" vertical="center"/>
    </xf>
    <xf numFmtId="9" fontId="16" fillId="0" borderId="86" xfId="0" applyNumberFormat="1" applyFont="1" applyFill="1" applyBorder="1" applyAlignment="1">
      <alignment horizontal="center" vertical="center"/>
    </xf>
    <xf numFmtId="9" fontId="16" fillId="0" borderId="70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horizontal="center" vertical="center"/>
    </xf>
    <xf numFmtId="9" fontId="16" fillId="5" borderId="55" xfId="0" applyNumberFormat="1" applyFont="1" applyFill="1" applyBorder="1" applyAlignment="1">
      <alignment horizontal="center" vertical="center"/>
    </xf>
    <xf numFmtId="9" fontId="16" fillId="5" borderId="66" xfId="0" applyNumberFormat="1" applyFont="1" applyFill="1" applyBorder="1" applyAlignment="1">
      <alignment horizontal="center" vertical="center"/>
    </xf>
    <xf numFmtId="3" fontId="16" fillId="5" borderId="86" xfId="0" applyNumberFormat="1" applyFont="1" applyFill="1" applyBorder="1" applyAlignment="1">
      <alignment horizontal="center" vertical="center"/>
    </xf>
    <xf numFmtId="3" fontId="16" fillId="5" borderId="23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6" fillId="0" borderId="95" xfId="0" applyNumberFormat="1" applyFont="1" applyFill="1" applyBorder="1" applyAlignment="1">
      <alignment horizontal="center" vertical="center"/>
    </xf>
    <xf numFmtId="3" fontId="16" fillId="0" borderId="24" xfId="0" applyNumberFormat="1" applyFont="1" applyFill="1" applyBorder="1" applyAlignment="1">
      <alignment horizontal="center" vertical="center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Fill="1" applyBorder="1" applyAlignment="1">
      <alignment horizontal="center" vertical="center"/>
    </xf>
    <xf numFmtId="3" fontId="16" fillId="0" borderId="6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91" xfId="0" applyFont="1" applyFill="1" applyBorder="1" applyAlignment="1">
      <alignment horizontal="center" vertical="center" wrapText="1"/>
    </xf>
    <xf numFmtId="3" fontId="32" fillId="5" borderId="72" xfId="0" applyNumberFormat="1" applyFont="1" applyFill="1" applyBorder="1" applyAlignment="1">
      <alignment horizontal="center" vertical="center" wrapText="1"/>
    </xf>
    <xf numFmtId="3" fontId="32" fillId="5" borderId="92" xfId="0" applyNumberFormat="1" applyFont="1" applyFill="1" applyBorder="1" applyAlignment="1">
      <alignment horizontal="center" vertical="center" wrapText="1"/>
    </xf>
    <xf numFmtId="3" fontId="32" fillId="5" borderId="15" xfId="0" applyNumberFormat="1" applyFont="1" applyFill="1" applyBorder="1" applyAlignment="1">
      <alignment horizontal="center" vertical="center" wrapText="1"/>
    </xf>
    <xf numFmtId="3" fontId="32" fillId="5" borderId="93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92" xfId="0" applyFont="1" applyFill="1" applyBorder="1" applyAlignment="1">
      <alignment horizontal="center" vertical="center"/>
    </xf>
    <xf numFmtId="0" fontId="15" fillId="5" borderId="94" xfId="0" applyFont="1" applyFill="1" applyBorder="1" applyAlignment="1">
      <alignment horizontal="center" vertical="center"/>
    </xf>
    <xf numFmtId="9" fontId="32" fillId="5" borderId="55" xfId="0" applyNumberFormat="1" applyFont="1" applyFill="1" applyBorder="1" applyAlignment="1">
      <alignment horizontal="center" vertical="center"/>
    </xf>
    <xf numFmtId="9" fontId="32" fillId="5" borderId="57" xfId="0" applyNumberFormat="1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11" fillId="0" borderId="28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14" fontId="19" fillId="0" borderId="48" xfId="0" applyNumberFormat="1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4" fontId="19" fillId="0" borderId="50" xfId="0" applyNumberFormat="1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19" fillId="0" borderId="38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9" fontId="7" fillId="0" borderId="39" xfId="0" applyNumberFormat="1" applyFont="1" applyBorder="1" applyAlignment="1">
      <alignment horizontal="center" vertical="center"/>
    </xf>
    <xf numFmtId="9" fontId="7" fillId="0" borderId="32" xfId="0" applyNumberFormat="1" applyFont="1" applyBorder="1" applyAlignment="1">
      <alignment horizontal="center" vertical="center"/>
    </xf>
    <xf numFmtId="9" fontId="7" fillId="0" borderId="31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4" fontId="7" fillId="0" borderId="27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4" fontId="37" fillId="9" borderId="104" xfId="0" applyNumberFormat="1" applyFont="1" applyFill="1" applyBorder="1" applyAlignment="1" applyProtection="1">
      <alignment horizontal="center" vertical="center"/>
    </xf>
    <xf numFmtId="4" fontId="37" fillId="9" borderId="108" xfId="0" applyNumberFormat="1" applyFont="1" applyFill="1" applyBorder="1" applyAlignment="1" applyProtection="1">
      <alignment horizontal="center" vertical="center"/>
    </xf>
    <xf numFmtId="4" fontId="37" fillId="9" borderId="110" xfId="0" applyNumberFormat="1" applyFont="1" applyFill="1" applyBorder="1" applyAlignment="1" applyProtection="1">
      <alignment horizontal="center" vertical="center"/>
    </xf>
    <xf numFmtId="4" fontId="37" fillId="9" borderId="113" xfId="0" applyNumberFormat="1" applyFont="1" applyFill="1" applyBorder="1" applyAlignment="1" applyProtection="1">
      <alignment horizontal="center" vertical="center"/>
    </xf>
    <xf numFmtId="4" fontId="37" fillId="9" borderId="114" xfId="0" applyNumberFormat="1" applyFont="1" applyFill="1" applyBorder="1" applyAlignment="1" applyProtection="1">
      <alignment horizontal="center" vertical="center"/>
    </xf>
    <xf numFmtId="4" fontId="37" fillId="9" borderId="115" xfId="0" applyNumberFormat="1" applyFont="1" applyFill="1" applyBorder="1" applyAlignment="1" applyProtection="1">
      <alignment horizontal="center" vertical="center"/>
    </xf>
    <xf numFmtId="0" fontId="39" fillId="8" borderId="97" xfId="0" applyNumberFormat="1" applyFont="1" applyFill="1" applyBorder="1" applyAlignment="1" applyProtection="1">
      <alignment horizontal="center" vertical="center"/>
    </xf>
    <xf numFmtId="0" fontId="39" fillId="8" borderId="98" xfId="0" applyNumberFormat="1" applyFont="1" applyFill="1" applyBorder="1" applyAlignment="1" applyProtection="1">
      <alignment horizontal="center" vertical="center"/>
    </xf>
    <xf numFmtId="0" fontId="39" fillId="8" borderId="99" xfId="0" applyNumberFormat="1" applyFont="1" applyFill="1" applyBorder="1" applyAlignment="1" applyProtection="1">
      <alignment horizontal="center" vertical="center"/>
    </xf>
    <xf numFmtId="0" fontId="37" fillId="9" borderId="103" xfId="0" applyNumberFormat="1" applyFont="1" applyFill="1" applyBorder="1" applyAlignment="1" applyProtection="1">
      <alignment horizontal="center" vertical="center"/>
    </xf>
    <xf numFmtId="0" fontId="37" fillId="9" borderId="107" xfId="0" applyNumberFormat="1" applyFont="1" applyFill="1" applyBorder="1" applyAlignment="1" applyProtection="1">
      <alignment horizontal="center" vertical="center"/>
    </xf>
    <xf numFmtId="0" fontId="37" fillId="9" borderId="109" xfId="0" applyNumberFormat="1" applyFont="1" applyFill="1" applyBorder="1" applyAlignment="1" applyProtection="1">
      <alignment horizontal="center" vertical="center"/>
    </xf>
    <xf numFmtId="0" fontId="35" fillId="9" borderId="104" xfId="0" applyNumberFormat="1" applyFont="1" applyFill="1" applyBorder="1" applyAlignment="1" applyProtection="1">
      <alignment horizontal="left" vertical="center" wrapText="1"/>
    </xf>
    <xf numFmtId="0" fontId="35" fillId="9" borderId="108" xfId="0" applyNumberFormat="1" applyFont="1" applyFill="1" applyBorder="1" applyAlignment="1" applyProtection="1">
      <alignment horizontal="left" vertical="center" wrapText="1"/>
    </xf>
    <xf numFmtId="0" fontId="35" fillId="9" borderId="110" xfId="0" applyNumberFormat="1" applyFont="1" applyFill="1" applyBorder="1" applyAlignment="1" applyProtection="1">
      <alignment horizontal="left" vertical="center" wrapText="1"/>
    </xf>
    <xf numFmtId="164" fontId="37" fillId="9" borderId="104" xfId="0" applyNumberFormat="1" applyFont="1" applyFill="1" applyBorder="1" applyAlignment="1" applyProtection="1">
      <alignment horizontal="center" vertical="center"/>
    </xf>
    <xf numFmtId="164" fontId="37" fillId="9" borderId="108" xfId="0" applyNumberFormat="1" applyFont="1" applyFill="1" applyBorder="1" applyAlignment="1" applyProtection="1">
      <alignment horizontal="center" vertical="center"/>
    </xf>
    <xf numFmtId="164" fontId="37" fillId="9" borderId="110" xfId="0" applyNumberFormat="1" applyFont="1" applyFill="1" applyBorder="1" applyAlignment="1" applyProtection="1">
      <alignment horizontal="center" vertical="center"/>
    </xf>
    <xf numFmtId="4" fontId="37" fillId="9" borderId="116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Alignment="1" applyProtection="1">
      <alignment horizontal="center"/>
    </xf>
    <xf numFmtId="0" fontId="35" fillId="8" borderId="96" xfId="0" applyNumberFormat="1" applyFont="1" applyFill="1" applyBorder="1" applyAlignment="1" applyProtection="1">
      <alignment horizontal="center" vertical="center" wrapText="1"/>
    </xf>
    <xf numFmtId="0" fontId="35" fillId="8" borderId="100" xfId="0" applyNumberFormat="1" applyFont="1" applyFill="1" applyBorder="1" applyAlignment="1" applyProtection="1">
      <alignment horizontal="center" vertical="center" wrapText="1"/>
    </xf>
    <xf numFmtId="0" fontId="35" fillId="8" borderId="97" xfId="0" applyNumberFormat="1" applyFont="1" applyFill="1" applyBorder="1" applyAlignment="1" applyProtection="1">
      <alignment horizontal="center" vertical="center"/>
    </xf>
    <xf numFmtId="0" fontId="35" fillId="8" borderId="98" xfId="0" applyNumberFormat="1" applyFont="1" applyFill="1" applyBorder="1" applyAlignment="1" applyProtection="1">
      <alignment vertical="center"/>
    </xf>
    <xf numFmtId="0" fontId="35" fillId="8" borderId="99" xfId="0" applyNumberFormat="1" applyFont="1" applyFill="1" applyBorder="1" applyAlignment="1" applyProtection="1">
      <alignment vertical="center"/>
    </xf>
    <xf numFmtId="0" fontId="37" fillId="9" borderId="104" xfId="0" applyNumberFormat="1" applyFont="1" applyFill="1" applyBorder="1" applyAlignment="1" applyProtection="1">
      <alignment horizontal="left" vertical="center"/>
    </xf>
    <xf numFmtId="0" fontId="37" fillId="9" borderId="108" xfId="0" applyNumberFormat="1" applyFont="1" applyFill="1" applyBorder="1" applyAlignment="1" applyProtection="1">
      <alignment horizontal="left" vertical="center"/>
    </xf>
    <xf numFmtId="0" fontId="37" fillId="9" borderId="110" xfId="0" applyNumberFormat="1" applyFont="1" applyFill="1" applyBorder="1" applyAlignment="1" applyProtection="1">
      <alignment horizontal="left" vertical="center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vertical="center"/>
    </xf>
    <xf numFmtId="0" fontId="6" fillId="5" borderId="20" xfId="0" applyFont="1" applyFill="1" applyBorder="1" applyAlignment="1">
      <alignment vertical="center"/>
    </xf>
    <xf numFmtId="0" fontId="6" fillId="5" borderId="63" xfId="0" applyFont="1" applyFill="1" applyBorder="1" applyAlignment="1">
      <alignment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</cellXfs>
  <cellStyles count="4">
    <cellStyle name="Excel Built-in Normal" xfId="3"/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48"/>
  <sheetViews>
    <sheetView showGridLines="0" topLeftCell="A25" workbookViewId="0">
      <selection activeCell="I21" sqref="I21"/>
    </sheetView>
  </sheetViews>
  <sheetFormatPr defaultRowHeight="15.7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7" width="15.140625" style="68" customWidth="1"/>
    <col min="8" max="8" width="18.28515625" style="68" customWidth="1"/>
    <col min="9" max="9" width="19.140625" style="179" customWidth="1"/>
    <col min="10" max="10" width="9.140625" style="13"/>
    <col min="11" max="11" width="16.85546875" style="13" customWidth="1"/>
    <col min="12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>
      <c r="F1" s="295"/>
      <c r="H1" s="191"/>
      <c r="I1" s="191" t="s">
        <v>672</v>
      </c>
      <c r="J1" s="296"/>
      <c r="K1" s="296"/>
    </row>
    <row r="2" spans="1:11" ht="20.25" customHeight="1">
      <c r="B2" s="532" t="s">
        <v>580</v>
      </c>
      <c r="C2" s="532"/>
      <c r="D2" s="532"/>
      <c r="E2" s="532"/>
      <c r="F2" s="532"/>
      <c r="G2" s="532"/>
      <c r="H2" s="532"/>
      <c r="I2" s="532"/>
    </row>
    <row r="3" spans="1:11" ht="19.5" customHeight="1">
      <c r="B3" s="532" t="s">
        <v>769</v>
      </c>
      <c r="C3" s="532"/>
      <c r="D3" s="532"/>
      <c r="E3" s="532"/>
      <c r="F3" s="532"/>
      <c r="G3" s="532"/>
      <c r="H3" s="532"/>
      <c r="I3" s="532"/>
    </row>
    <row r="4" spans="1:11" ht="12" customHeight="1">
      <c r="B4" s="297"/>
      <c r="C4" s="297"/>
      <c r="D4" s="297"/>
      <c r="E4" s="297"/>
      <c r="F4" s="297"/>
      <c r="G4" s="179"/>
      <c r="H4" s="180"/>
      <c r="I4" s="180"/>
    </row>
    <row r="5" spans="1:11" ht="12" customHeight="1" thickBot="1">
      <c r="B5" s="148"/>
      <c r="C5" s="148"/>
      <c r="D5" s="148"/>
      <c r="E5" s="297"/>
      <c r="F5" s="297"/>
      <c r="G5" s="179"/>
      <c r="H5" s="180"/>
      <c r="I5" s="180" t="s">
        <v>128</v>
      </c>
    </row>
    <row r="6" spans="1:11" ht="32.25" customHeight="1">
      <c r="B6" s="533" t="s">
        <v>60</v>
      </c>
      <c r="C6" s="544" t="s">
        <v>61</v>
      </c>
      <c r="D6" s="542" t="s">
        <v>84</v>
      </c>
      <c r="E6" s="535" t="s">
        <v>770</v>
      </c>
      <c r="F6" s="537" t="s">
        <v>771</v>
      </c>
      <c r="G6" s="548" t="s">
        <v>772</v>
      </c>
      <c r="H6" s="549"/>
      <c r="I6" s="546" t="s">
        <v>773</v>
      </c>
    </row>
    <row r="7" spans="1:11" ht="24.75" customHeight="1">
      <c r="A7" s="16"/>
      <c r="B7" s="534"/>
      <c r="C7" s="545"/>
      <c r="D7" s="543"/>
      <c r="E7" s="536"/>
      <c r="F7" s="538"/>
      <c r="G7" s="260" t="s">
        <v>67</v>
      </c>
      <c r="H7" s="329" t="s">
        <v>46</v>
      </c>
      <c r="I7" s="547"/>
    </row>
    <row r="8" spans="1:11" ht="16.5" customHeight="1" thickBot="1">
      <c r="A8" s="82"/>
      <c r="B8" s="298">
        <v>1</v>
      </c>
      <c r="C8" s="212">
        <v>2</v>
      </c>
      <c r="D8" s="299">
        <v>3</v>
      </c>
      <c r="E8" s="211">
        <v>4</v>
      </c>
      <c r="F8" s="299">
        <v>5</v>
      </c>
      <c r="G8" s="189">
        <v>6</v>
      </c>
      <c r="H8" s="330">
        <v>7</v>
      </c>
      <c r="I8" s="190">
        <v>8</v>
      </c>
    </row>
    <row r="9" spans="1:11" ht="20.100000000000001" customHeight="1">
      <c r="A9" s="82"/>
      <c r="B9" s="524"/>
      <c r="C9" s="320" t="s">
        <v>581</v>
      </c>
      <c r="D9" s="526">
        <v>1001</v>
      </c>
      <c r="E9" s="528">
        <v>249609</v>
      </c>
      <c r="F9" s="530">
        <v>308000</v>
      </c>
      <c r="G9" s="530">
        <v>77000</v>
      </c>
      <c r="H9" s="539">
        <v>55347</v>
      </c>
      <c r="I9" s="540">
        <f>IFERROR(H9/G9,"  ")</f>
        <v>0.71879220779220776</v>
      </c>
    </row>
    <row r="10" spans="1:11" ht="13.5" customHeight="1">
      <c r="A10" s="82"/>
      <c r="B10" s="525"/>
      <c r="C10" s="321" t="s">
        <v>582</v>
      </c>
      <c r="D10" s="527"/>
      <c r="E10" s="529"/>
      <c r="F10" s="531"/>
      <c r="G10" s="531"/>
      <c r="H10" s="531"/>
      <c r="I10" s="541" t="str">
        <f>IFERROR(H10/G10,"  ")</f>
        <v xml:space="preserve">  </v>
      </c>
    </row>
    <row r="11" spans="1:11" ht="20.100000000000001" customHeight="1">
      <c r="A11" s="82"/>
      <c r="B11" s="300">
        <v>60</v>
      </c>
      <c r="C11" s="202" t="s">
        <v>583</v>
      </c>
      <c r="D11" s="301">
        <v>1002</v>
      </c>
      <c r="E11" s="303"/>
      <c r="F11" s="304"/>
      <c r="G11" s="304"/>
      <c r="H11" s="304"/>
      <c r="I11" s="203" t="str">
        <f>IFERROR(H11/G11,"  ")</f>
        <v xml:space="preserve">  </v>
      </c>
    </row>
    <row r="12" spans="1:11" ht="20.100000000000001" customHeight="1">
      <c r="A12" s="82"/>
      <c r="B12" s="300" t="s">
        <v>584</v>
      </c>
      <c r="C12" s="202" t="s">
        <v>585</v>
      </c>
      <c r="D12" s="301">
        <v>1003</v>
      </c>
      <c r="E12" s="303"/>
      <c r="F12" s="304"/>
      <c r="G12" s="304"/>
      <c r="H12" s="304"/>
      <c r="I12" s="203" t="str">
        <f>IFERROR(H12/G12,"  ")</f>
        <v xml:space="preserve">  </v>
      </c>
    </row>
    <row r="13" spans="1:11" ht="20.100000000000001" customHeight="1">
      <c r="A13" s="82"/>
      <c r="B13" s="300" t="s">
        <v>586</v>
      </c>
      <c r="C13" s="202" t="s">
        <v>587</v>
      </c>
      <c r="D13" s="301">
        <v>1004</v>
      </c>
      <c r="E13" s="303"/>
      <c r="F13" s="304"/>
      <c r="G13" s="304"/>
      <c r="H13" s="304"/>
      <c r="I13" s="203" t="str">
        <f t="shared" ref="I13:I74" si="0">IFERROR(H13/G13,"  ")</f>
        <v xml:space="preserve">  </v>
      </c>
    </row>
    <row r="14" spans="1:11" ht="20.100000000000001" customHeight="1">
      <c r="A14" s="82"/>
      <c r="B14" s="300">
        <v>61</v>
      </c>
      <c r="C14" s="202" t="s">
        <v>588</v>
      </c>
      <c r="D14" s="301">
        <v>1005</v>
      </c>
      <c r="E14" s="303">
        <v>166254</v>
      </c>
      <c r="F14" s="304">
        <v>220000</v>
      </c>
      <c r="G14" s="304">
        <v>55000</v>
      </c>
      <c r="H14" s="304">
        <v>39162</v>
      </c>
      <c r="I14" s="203">
        <f>IFERROR(H14/G14,"  ")</f>
        <v>0.71203636363636369</v>
      </c>
    </row>
    <row r="15" spans="1:11" ht="20.100000000000001" customHeight="1">
      <c r="A15" s="82"/>
      <c r="B15" s="300" t="s">
        <v>589</v>
      </c>
      <c r="C15" s="202" t="s">
        <v>590</v>
      </c>
      <c r="D15" s="301">
        <v>1006</v>
      </c>
      <c r="E15" s="303">
        <v>166254</v>
      </c>
      <c r="F15" s="304">
        <v>220000</v>
      </c>
      <c r="G15" s="304">
        <v>55000</v>
      </c>
      <c r="H15" s="304">
        <v>39162</v>
      </c>
      <c r="I15" s="203">
        <f t="shared" si="0"/>
        <v>0.71203636363636369</v>
      </c>
    </row>
    <row r="16" spans="1:11" ht="20.100000000000001" customHeight="1">
      <c r="A16" s="82"/>
      <c r="B16" s="300" t="s">
        <v>591</v>
      </c>
      <c r="C16" s="202" t="s">
        <v>592</v>
      </c>
      <c r="D16" s="301">
        <v>1007</v>
      </c>
      <c r="E16" s="303"/>
      <c r="F16" s="304"/>
      <c r="G16" s="304"/>
      <c r="H16" s="304"/>
      <c r="I16" s="203" t="str">
        <f t="shared" si="0"/>
        <v xml:space="preserve">  </v>
      </c>
    </row>
    <row r="17" spans="1:9" ht="20.100000000000001" customHeight="1">
      <c r="A17" s="82"/>
      <c r="B17" s="300">
        <v>62</v>
      </c>
      <c r="C17" s="202" t="s">
        <v>593</v>
      </c>
      <c r="D17" s="301">
        <v>1008</v>
      </c>
      <c r="E17" s="303"/>
      <c r="F17" s="304"/>
      <c r="G17" s="304"/>
      <c r="H17" s="304"/>
      <c r="I17" s="203" t="str">
        <f t="shared" si="0"/>
        <v xml:space="preserve">  </v>
      </c>
    </row>
    <row r="18" spans="1:9" ht="20.100000000000001" customHeight="1">
      <c r="A18" s="82"/>
      <c r="B18" s="300">
        <v>630</v>
      </c>
      <c r="C18" s="202" t="s">
        <v>594</v>
      </c>
      <c r="D18" s="301">
        <v>1009</v>
      </c>
      <c r="E18" s="303"/>
      <c r="F18" s="304"/>
      <c r="G18" s="304"/>
      <c r="H18" s="304"/>
      <c r="I18" s="203" t="str">
        <f t="shared" si="0"/>
        <v xml:space="preserve">  </v>
      </c>
    </row>
    <row r="19" spans="1:9" ht="20.100000000000001" customHeight="1">
      <c r="A19" s="82"/>
      <c r="B19" s="300">
        <v>631</v>
      </c>
      <c r="C19" s="202" t="s">
        <v>595</v>
      </c>
      <c r="D19" s="301">
        <v>1010</v>
      </c>
      <c r="E19" s="303"/>
      <c r="F19" s="304"/>
      <c r="G19" s="304"/>
      <c r="H19" s="304"/>
      <c r="I19" s="203" t="str">
        <f t="shared" si="0"/>
        <v xml:space="preserve">  </v>
      </c>
    </row>
    <row r="20" spans="1:9" ht="20.100000000000001" customHeight="1">
      <c r="A20" s="82"/>
      <c r="B20" s="300" t="s">
        <v>596</v>
      </c>
      <c r="C20" s="202" t="s">
        <v>597</v>
      </c>
      <c r="D20" s="301">
        <v>1011</v>
      </c>
      <c r="E20" s="303">
        <v>60327</v>
      </c>
      <c r="F20" s="304">
        <v>88000</v>
      </c>
      <c r="G20" s="304">
        <v>22000</v>
      </c>
      <c r="H20" s="304">
        <v>16185</v>
      </c>
      <c r="I20" s="203">
        <f t="shared" si="0"/>
        <v>0.73568181818181821</v>
      </c>
    </row>
    <row r="21" spans="1:9" ht="25.5" customHeight="1">
      <c r="A21" s="82"/>
      <c r="B21" s="300" t="s">
        <v>598</v>
      </c>
      <c r="C21" s="202" t="s">
        <v>599</v>
      </c>
      <c r="D21" s="301">
        <v>1012</v>
      </c>
      <c r="E21" s="303">
        <v>23028</v>
      </c>
      <c r="F21" s="304"/>
      <c r="G21" s="304"/>
      <c r="H21" s="304"/>
      <c r="I21" s="203" t="str">
        <f t="shared" si="0"/>
        <v xml:space="preserve">  </v>
      </c>
    </row>
    <row r="22" spans="1:9" ht="20.100000000000001" customHeight="1">
      <c r="A22" s="82"/>
      <c r="B22" s="322"/>
      <c r="C22" s="323" t="s">
        <v>600</v>
      </c>
      <c r="D22" s="324">
        <v>1013</v>
      </c>
      <c r="E22" s="325">
        <v>245440</v>
      </c>
      <c r="F22" s="326">
        <v>326622</v>
      </c>
      <c r="G22" s="326">
        <v>81561</v>
      </c>
      <c r="H22" s="326">
        <v>59270</v>
      </c>
      <c r="I22" s="203">
        <f t="shared" si="0"/>
        <v>0.72669535684947462</v>
      </c>
    </row>
    <row r="23" spans="1:9" ht="20.100000000000001" customHeight="1">
      <c r="A23" s="82"/>
      <c r="B23" s="300">
        <v>50</v>
      </c>
      <c r="C23" s="202" t="s">
        <v>601</v>
      </c>
      <c r="D23" s="301">
        <v>1014</v>
      </c>
      <c r="E23" s="303"/>
      <c r="F23" s="304"/>
      <c r="G23" s="304"/>
      <c r="H23" s="304"/>
      <c r="I23" s="203" t="str">
        <f t="shared" si="0"/>
        <v xml:space="preserve">  </v>
      </c>
    </row>
    <row r="24" spans="1:9" ht="20.100000000000001" customHeight="1">
      <c r="A24" s="82"/>
      <c r="B24" s="300">
        <v>51</v>
      </c>
      <c r="C24" s="202" t="s">
        <v>602</v>
      </c>
      <c r="D24" s="301">
        <v>1015</v>
      </c>
      <c r="E24" s="303">
        <v>13480</v>
      </c>
      <c r="F24" s="304">
        <v>29200</v>
      </c>
      <c r="G24" s="304">
        <v>7250</v>
      </c>
      <c r="H24" s="304">
        <v>4061</v>
      </c>
      <c r="I24" s="203">
        <f t="shared" si="0"/>
        <v>0.56013793103448273</v>
      </c>
    </row>
    <row r="25" spans="1:9" ht="25.5" customHeight="1">
      <c r="A25" s="82"/>
      <c r="B25" s="300">
        <v>52</v>
      </c>
      <c r="C25" s="202" t="s">
        <v>603</v>
      </c>
      <c r="D25" s="301">
        <v>1016</v>
      </c>
      <c r="E25" s="303">
        <v>181120</v>
      </c>
      <c r="F25" s="304">
        <v>232042</v>
      </c>
      <c r="G25" s="304">
        <v>58011</v>
      </c>
      <c r="H25" s="304">
        <v>45089</v>
      </c>
      <c r="I25" s="203">
        <f t="shared" si="0"/>
        <v>0.77724914240402687</v>
      </c>
    </row>
    <row r="26" spans="1:9" ht="20.100000000000001" customHeight="1">
      <c r="A26" s="82"/>
      <c r="B26" s="300">
        <v>520</v>
      </c>
      <c r="C26" s="202" t="s">
        <v>604</v>
      </c>
      <c r="D26" s="301">
        <v>1017</v>
      </c>
      <c r="E26" s="303">
        <v>150049</v>
      </c>
      <c r="F26" s="304">
        <v>179600</v>
      </c>
      <c r="G26" s="304">
        <v>44040</v>
      </c>
      <c r="H26" s="304">
        <v>37019</v>
      </c>
      <c r="I26" s="203">
        <f t="shared" si="0"/>
        <v>0.84057674841053587</v>
      </c>
    </row>
    <row r="27" spans="1:9" ht="20.100000000000001" customHeight="1">
      <c r="A27" s="82"/>
      <c r="B27" s="300">
        <v>521</v>
      </c>
      <c r="C27" s="202" t="s">
        <v>605</v>
      </c>
      <c r="D27" s="301">
        <v>1018</v>
      </c>
      <c r="E27" s="303">
        <v>22734</v>
      </c>
      <c r="F27" s="304">
        <v>27209</v>
      </c>
      <c r="G27" s="304">
        <v>6672</v>
      </c>
      <c r="H27" s="304">
        <v>5828</v>
      </c>
      <c r="I27" s="203">
        <f t="shared" si="0"/>
        <v>0.8735011990407674</v>
      </c>
    </row>
    <row r="28" spans="1:9" ht="20.100000000000001" customHeight="1">
      <c r="A28" s="82"/>
      <c r="B28" s="300" t="s">
        <v>606</v>
      </c>
      <c r="C28" s="202" t="s">
        <v>607</v>
      </c>
      <c r="D28" s="301">
        <v>1019</v>
      </c>
      <c r="E28" s="303">
        <v>8337</v>
      </c>
      <c r="F28" s="304">
        <v>25233</v>
      </c>
      <c r="G28" s="304">
        <v>7299</v>
      </c>
      <c r="H28" s="304">
        <v>2242</v>
      </c>
      <c r="I28" s="203">
        <f t="shared" si="0"/>
        <v>0.30716536511850939</v>
      </c>
    </row>
    <row r="29" spans="1:9" ht="20.100000000000001" customHeight="1">
      <c r="A29" s="82"/>
      <c r="B29" s="300">
        <v>540</v>
      </c>
      <c r="C29" s="202" t="s">
        <v>608</v>
      </c>
      <c r="D29" s="301">
        <v>1020</v>
      </c>
      <c r="E29" s="303">
        <v>12197</v>
      </c>
      <c r="F29" s="304">
        <v>12000</v>
      </c>
      <c r="G29" s="304">
        <v>3000</v>
      </c>
      <c r="H29" s="304">
        <v>3060</v>
      </c>
      <c r="I29" s="203">
        <f t="shared" si="0"/>
        <v>1.02</v>
      </c>
    </row>
    <row r="30" spans="1:9" ht="25.5" customHeight="1">
      <c r="A30" s="82"/>
      <c r="B30" s="300" t="s">
        <v>609</v>
      </c>
      <c r="C30" s="202" t="s">
        <v>610</v>
      </c>
      <c r="D30" s="301">
        <v>1021</v>
      </c>
      <c r="E30" s="303">
        <v>593</v>
      </c>
      <c r="F30" s="304"/>
      <c r="G30" s="304"/>
      <c r="H30" s="304"/>
      <c r="I30" s="203" t="str">
        <f t="shared" si="0"/>
        <v xml:space="preserve">  </v>
      </c>
    </row>
    <row r="31" spans="1:9" ht="20.100000000000001" customHeight="1">
      <c r="A31" s="82"/>
      <c r="B31" s="300">
        <v>53</v>
      </c>
      <c r="C31" s="202" t="s">
        <v>611</v>
      </c>
      <c r="D31" s="301">
        <v>1022</v>
      </c>
      <c r="E31" s="303">
        <v>19329</v>
      </c>
      <c r="F31" s="304">
        <v>20930</v>
      </c>
      <c r="G31" s="304">
        <v>5300</v>
      </c>
      <c r="H31" s="304">
        <v>3360</v>
      </c>
      <c r="I31" s="203">
        <f t="shared" si="0"/>
        <v>0.63396226415094337</v>
      </c>
    </row>
    <row r="32" spans="1:9" ht="20.100000000000001" customHeight="1">
      <c r="A32" s="82"/>
      <c r="B32" s="300" t="s">
        <v>612</v>
      </c>
      <c r="C32" s="202" t="s">
        <v>613</v>
      </c>
      <c r="D32" s="301">
        <v>1023</v>
      </c>
      <c r="E32" s="303">
        <v>3165</v>
      </c>
      <c r="F32" s="304">
        <v>4000</v>
      </c>
      <c r="G32" s="304">
        <v>1000</v>
      </c>
      <c r="H32" s="304" t="s">
        <v>779</v>
      </c>
      <c r="I32" s="203" t="str">
        <f t="shared" si="0"/>
        <v xml:space="preserve">  </v>
      </c>
    </row>
    <row r="33" spans="1:9" ht="20.100000000000001" customHeight="1">
      <c r="A33" s="82"/>
      <c r="B33" s="300">
        <v>55</v>
      </c>
      <c r="C33" s="202" t="s">
        <v>614</v>
      </c>
      <c r="D33" s="301">
        <v>1024</v>
      </c>
      <c r="E33" s="303">
        <v>15556</v>
      </c>
      <c r="F33" s="304">
        <v>28450</v>
      </c>
      <c r="G33" s="304">
        <v>7000</v>
      </c>
      <c r="H33" s="304">
        <v>3700</v>
      </c>
      <c r="I33" s="203">
        <f t="shared" si="0"/>
        <v>0.52857142857142858</v>
      </c>
    </row>
    <row r="34" spans="1:9" ht="20.100000000000001" customHeight="1">
      <c r="A34" s="82"/>
      <c r="B34" s="322"/>
      <c r="C34" s="323" t="s">
        <v>615</v>
      </c>
      <c r="D34" s="324">
        <v>1025</v>
      </c>
      <c r="E34" s="325">
        <v>4169</v>
      </c>
      <c r="F34" s="326"/>
      <c r="G34" s="326"/>
      <c r="H34" s="326"/>
      <c r="I34" s="327" t="str">
        <f t="shared" si="0"/>
        <v xml:space="preserve">  </v>
      </c>
    </row>
    <row r="35" spans="1:9" ht="20.100000000000001" customHeight="1">
      <c r="A35" s="82"/>
      <c r="B35" s="322"/>
      <c r="C35" s="323" t="s">
        <v>616</v>
      </c>
      <c r="D35" s="324">
        <v>1026</v>
      </c>
      <c r="E35" s="325"/>
      <c r="F35" s="326">
        <v>18622</v>
      </c>
      <c r="G35" s="326">
        <v>4561</v>
      </c>
      <c r="H35" s="326">
        <v>3923</v>
      </c>
      <c r="I35" s="327">
        <f>IFERROR(H35/G35,"  ")</f>
        <v>0.86011839508879628</v>
      </c>
    </row>
    <row r="36" spans="1:9" ht="20.100000000000001" customHeight="1">
      <c r="A36" s="82"/>
      <c r="B36" s="525"/>
      <c r="C36" s="328" t="s">
        <v>617</v>
      </c>
      <c r="D36" s="527">
        <v>1027</v>
      </c>
      <c r="E36" s="550">
        <v>608</v>
      </c>
      <c r="F36" s="539">
        <v>3000</v>
      </c>
      <c r="G36" s="539">
        <v>750</v>
      </c>
      <c r="H36" s="539">
        <v>3</v>
      </c>
      <c r="I36" s="563">
        <f>IFERROR(H36/G36,"  ")</f>
        <v>4.0000000000000001E-3</v>
      </c>
    </row>
    <row r="37" spans="1:9" ht="14.25" customHeight="1">
      <c r="A37" s="82"/>
      <c r="B37" s="525"/>
      <c r="C37" s="321" t="s">
        <v>618</v>
      </c>
      <c r="D37" s="527"/>
      <c r="E37" s="529"/>
      <c r="F37" s="531"/>
      <c r="G37" s="531"/>
      <c r="H37" s="531"/>
      <c r="I37" s="564"/>
    </row>
    <row r="38" spans="1:9" ht="24" customHeight="1">
      <c r="A38" s="82"/>
      <c r="B38" s="300" t="s">
        <v>619</v>
      </c>
      <c r="C38" s="202" t="s">
        <v>620</v>
      </c>
      <c r="D38" s="301">
        <v>1028</v>
      </c>
      <c r="E38" s="303"/>
      <c r="F38" s="304"/>
      <c r="G38" s="304"/>
      <c r="H38" s="304"/>
      <c r="I38" s="203" t="str">
        <f t="shared" si="0"/>
        <v xml:space="preserve">  </v>
      </c>
    </row>
    <row r="39" spans="1:9" ht="20.100000000000001" customHeight="1">
      <c r="A39" s="82"/>
      <c r="B39" s="300">
        <v>662</v>
      </c>
      <c r="C39" s="202" t="s">
        <v>621</v>
      </c>
      <c r="D39" s="301">
        <v>1029</v>
      </c>
      <c r="E39" s="303">
        <v>462</v>
      </c>
      <c r="F39" s="304">
        <v>3000</v>
      </c>
      <c r="G39" s="304">
        <v>750</v>
      </c>
      <c r="H39" s="304">
        <v>3</v>
      </c>
      <c r="I39" s="203">
        <f>IFERROR(H39/G39,"  ")</f>
        <v>4.0000000000000001E-3</v>
      </c>
    </row>
    <row r="40" spans="1:9" ht="20.100000000000001" customHeight="1">
      <c r="A40" s="82"/>
      <c r="B40" s="300" t="s">
        <v>126</v>
      </c>
      <c r="C40" s="202" t="s">
        <v>622</v>
      </c>
      <c r="D40" s="301">
        <v>1030</v>
      </c>
      <c r="E40" s="303">
        <v>146</v>
      </c>
      <c r="F40" s="304"/>
      <c r="G40" s="304"/>
      <c r="H40" s="304"/>
      <c r="I40" s="203" t="str">
        <f t="shared" si="0"/>
        <v xml:space="preserve">  </v>
      </c>
    </row>
    <row r="41" spans="1:9" ht="20.100000000000001" customHeight="1">
      <c r="A41" s="82"/>
      <c r="B41" s="300" t="s">
        <v>623</v>
      </c>
      <c r="C41" s="202" t="s">
        <v>624</v>
      </c>
      <c r="D41" s="301">
        <v>1031</v>
      </c>
      <c r="E41" s="303"/>
      <c r="F41" s="304"/>
      <c r="G41" s="304"/>
      <c r="H41" s="304"/>
      <c r="I41" s="203" t="str">
        <f t="shared" si="0"/>
        <v xml:space="preserve">  </v>
      </c>
    </row>
    <row r="42" spans="1:9" ht="20.100000000000001" customHeight="1">
      <c r="A42" s="82"/>
      <c r="B42" s="525"/>
      <c r="C42" s="328" t="s">
        <v>625</v>
      </c>
      <c r="D42" s="527">
        <v>1032</v>
      </c>
      <c r="E42" s="550">
        <v>5626</v>
      </c>
      <c r="F42" s="539">
        <v>8000</v>
      </c>
      <c r="G42" s="539">
        <v>2000</v>
      </c>
      <c r="H42" s="565">
        <v>1270</v>
      </c>
      <c r="I42" s="540">
        <f t="shared" si="0"/>
        <v>0.63500000000000001</v>
      </c>
    </row>
    <row r="43" spans="1:9" ht="20.100000000000001" customHeight="1">
      <c r="A43" s="82"/>
      <c r="B43" s="525"/>
      <c r="C43" s="321" t="s">
        <v>626</v>
      </c>
      <c r="D43" s="527"/>
      <c r="E43" s="529"/>
      <c r="F43" s="531"/>
      <c r="G43" s="531"/>
      <c r="H43" s="566"/>
      <c r="I43" s="541" t="str">
        <f t="shared" si="0"/>
        <v xml:space="preserve">  </v>
      </c>
    </row>
    <row r="44" spans="1:9" ht="27.75" customHeight="1">
      <c r="A44" s="82"/>
      <c r="B44" s="300" t="s">
        <v>627</v>
      </c>
      <c r="C44" s="202" t="s">
        <v>628</v>
      </c>
      <c r="D44" s="301">
        <v>1033</v>
      </c>
      <c r="E44" s="303"/>
      <c r="F44" s="304"/>
      <c r="G44" s="304"/>
      <c r="H44" s="304"/>
      <c r="I44" s="203" t="str">
        <f t="shared" si="0"/>
        <v xml:space="preserve">  </v>
      </c>
    </row>
    <row r="45" spans="1:9" ht="20.100000000000001" customHeight="1">
      <c r="A45" s="82"/>
      <c r="B45" s="300">
        <v>562</v>
      </c>
      <c r="C45" s="202" t="s">
        <v>629</v>
      </c>
      <c r="D45" s="301">
        <v>1034</v>
      </c>
      <c r="E45" s="303">
        <v>5626</v>
      </c>
      <c r="F45" s="304">
        <v>8000</v>
      </c>
      <c r="G45" s="304">
        <v>2000</v>
      </c>
      <c r="H45" s="304">
        <v>1270</v>
      </c>
      <c r="I45" s="203">
        <f t="shared" si="0"/>
        <v>0.63500000000000001</v>
      </c>
    </row>
    <row r="46" spans="1:9" ht="20.100000000000001" customHeight="1">
      <c r="A46" s="82"/>
      <c r="B46" s="300" t="s">
        <v>127</v>
      </c>
      <c r="C46" s="202" t="s">
        <v>630</v>
      </c>
      <c r="D46" s="301">
        <v>1035</v>
      </c>
      <c r="E46" s="303"/>
      <c r="F46" s="304"/>
      <c r="G46" s="304"/>
      <c r="H46" s="304"/>
      <c r="I46" s="203" t="str">
        <f t="shared" si="0"/>
        <v xml:space="preserve">  </v>
      </c>
    </row>
    <row r="47" spans="1:9" ht="20.100000000000001" customHeight="1">
      <c r="A47" s="82"/>
      <c r="B47" s="300" t="s">
        <v>631</v>
      </c>
      <c r="C47" s="202" t="s">
        <v>632</v>
      </c>
      <c r="D47" s="301">
        <v>1036</v>
      </c>
      <c r="E47" s="303"/>
      <c r="F47" s="304"/>
      <c r="G47" s="304"/>
      <c r="H47" s="304"/>
      <c r="I47" s="203" t="str">
        <f t="shared" si="0"/>
        <v xml:space="preserve">  </v>
      </c>
    </row>
    <row r="48" spans="1:9" ht="20.100000000000001" customHeight="1">
      <c r="A48" s="82"/>
      <c r="B48" s="300"/>
      <c r="C48" s="193" t="s">
        <v>633</v>
      </c>
      <c r="D48" s="301">
        <v>1037</v>
      </c>
      <c r="E48" s="303"/>
      <c r="F48" s="304"/>
      <c r="G48" s="304"/>
      <c r="H48" s="304"/>
      <c r="I48" s="203" t="str">
        <f t="shared" si="0"/>
        <v xml:space="preserve">  </v>
      </c>
    </row>
    <row r="49" spans="1:12" ht="20.100000000000001" customHeight="1">
      <c r="A49" s="82"/>
      <c r="B49" s="300"/>
      <c r="C49" s="193" t="s">
        <v>634</v>
      </c>
      <c r="D49" s="301">
        <v>1038</v>
      </c>
      <c r="E49" s="303">
        <v>5018</v>
      </c>
      <c r="F49" s="304">
        <v>5000</v>
      </c>
      <c r="G49" s="304">
        <v>1250</v>
      </c>
      <c r="H49" s="304">
        <v>1267</v>
      </c>
      <c r="I49" s="203">
        <f t="shared" si="0"/>
        <v>1.0136000000000001</v>
      </c>
    </row>
    <row r="50" spans="1:12" ht="34.5" customHeight="1">
      <c r="A50" s="82"/>
      <c r="B50" s="300" t="s">
        <v>635</v>
      </c>
      <c r="C50" s="193" t="s">
        <v>636</v>
      </c>
      <c r="D50" s="301">
        <v>1039</v>
      </c>
      <c r="E50" s="303">
        <v>1113</v>
      </c>
      <c r="F50" s="304">
        <v>24000</v>
      </c>
      <c r="G50" s="304">
        <v>7000</v>
      </c>
      <c r="H50" s="304">
        <v>942</v>
      </c>
      <c r="I50" s="203">
        <f t="shared" si="0"/>
        <v>0.13457142857142856</v>
      </c>
    </row>
    <row r="51" spans="1:12" ht="35.25" customHeight="1">
      <c r="A51" s="82"/>
      <c r="B51" s="300" t="s">
        <v>637</v>
      </c>
      <c r="C51" s="193" t="s">
        <v>638</v>
      </c>
      <c r="D51" s="301">
        <v>1040</v>
      </c>
      <c r="E51" s="303">
        <v>4961</v>
      </c>
      <c r="F51" s="304">
        <v>3000</v>
      </c>
      <c r="G51" s="304">
        <v>2389</v>
      </c>
      <c r="H51" s="304"/>
      <c r="I51" s="203">
        <f t="shared" si="0"/>
        <v>0</v>
      </c>
    </row>
    <row r="52" spans="1:12" ht="20.100000000000001" customHeight="1">
      <c r="A52" s="82"/>
      <c r="B52" s="322">
        <v>67</v>
      </c>
      <c r="C52" s="323" t="s">
        <v>639</v>
      </c>
      <c r="D52" s="324">
        <v>1041</v>
      </c>
      <c r="E52" s="325">
        <v>4876</v>
      </c>
      <c r="F52" s="326">
        <v>3822</v>
      </c>
      <c r="G52" s="326">
        <v>250</v>
      </c>
      <c r="H52" s="326">
        <v>496</v>
      </c>
      <c r="I52" s="327">
        <f t="shared" si="0"/>
        <v>1.984</v>
      </c>
    </row>
    <row r="53" spans="1:12" ht="20.100000000000001" customHeight="1">
      <c r="A53" s="82"/>
      <c r="B53" s="322">
        <v>57</v>
      </c>
      <c r="C53" s="323" t="s">
        <v>640</v>
      </c>
      <c r="D53" s="324">
        <v>1042</v>
      </c>
      <c r="E53" s="325">
        <v>60</v>
      </c>
      <c r="F53" s="326">
        <v>250</v>
      </c>
      <c r="G53" s="326">
        <v>50</v>
      </c>
      <c r="H53" s="326"/>
      <c r="I53" s="327">
        <f t="shared" si="0"/>
        <v>0</v>
      </c>
    </row>
    <row r="54" spans="1:12" ht="20.100000000000001" customHeight="1">
      <c r="A54" s="82"/>
      <c r="B54" s="525"/>
      <c r="C54" s="328" t="s">
        <v>641</v>
      </c>
      <c r="D54" s="527">
        <v>1043</v>
      </c>
      <c r="E54" s="550">
        <v>256206</v>
      </c>
      <c r="F54" s="539">
        <v>338822</v>
      </c>
      <c r="G54" s="539">
        <v>85000</v>
      </c>
      <c r="H54" s="539">
        <f>H52+H50+H36+H9</f>
        <v>56788</v>
      </c>
      <c r="I54" s="540">
        <f t="shared" si="0"/>
        <v>0.66809411764705884</v>
      </c>
      <c r="K54" s="493"/>
    </row>
    <row r="55" spans="1:12" ht="12" customHeight="1">
      <c r="A55" s="82"/>
      <c r="B55" s="525"/>
      <c r="C55" s="321" t="s">
        <v>642</v>
      </c>
      <c r="D55" s="527"/>
      <c r="E55" s="529"/>
      <c r="F55" s="531"/>
      <c r="G55" s="531"/>
      <c r="H55" s="531"/>
      <c r="I55" s="541" t="str">
        <f t="shared" si="0"/>
        <v xml:space="preserve">  </v>
      </c>
      <c r="K55" s="493"/>
    </row>
    <row r="56" spans="1:12" ht="20.100000000000001" customHeight="1">
      <c r="A56" s="82"/>
      <c r="B56" s="525"/>
      <c r="C56" s="328" t="s">
        <v>643</v>
      </c>
      <c r="D56" s="527">
        <v>1044</v>
      </c>
      <c r="E56" s="550">
        <v>256087</v>
      </c>
      <c r="F56" s="539">
        <v>337872</v>
      </c>
      <c r="G56" s="539">
        <v>86000</v>
      </c>
      <c r="H56" s="539">
        <v>60540</v>
      </c>
      <c r="I56" s="540">
        <f t="shared" si="0"/>
        <v>0.70395348837209304</v>
      </c>
    </row>
    <row r="57" spans="1:12" ht="13.5" customHeight="1">
      <c r="A57" s="82"/>
      <c r="B57" s="525"/>
      <c r="C57" s="321" t="s">
        <v>644</v>
      </c>
      <c r="D57" s="527"/>
      <c r="E57" s="529"/>
      <c r="F57" s="531"/>
      <c r="G57" s="531"/>
      <c r="H57" s="531"/>
      <c r="I57" s="541" t="str">
        <f t="shared" si="0"/>
        <v xml:space="preserve">  </v>
      </c>
    </row>
    <row r="58" spans="1:12" ht="20.100000000000001" customHeight="1">
      <c r="A58" s="82"/>
      <c r="B58" s="300"/>
      <c r="C58" s="193" t="s">
        <v>645</v>
      </c>
      <c r="D58" s="301">
        <v>1045</v>
      </c>
      <c r="E58" s="303">
        <v>119</v>
      </c>
      <c r="F58" s="304">
        <v>950</v>
      </c>
      <c r="G58" s="304"/>
      <c r="H58" s="452"/>
      <c r="I58" s="474" t="str">
        <f t="shared" si="0"/>
        <v xml:space="preserve">  </v>
      </c>
    </row>
    <row r="59" spans="1:12" ht="20.100000000000001" customHeight="1">
      <c r="A59" s="82"/>
      <c r="B59" s="300"/>
      <c r="C59" s="193" t="s">
        <v>646</v>
      </c>
      <c r="D59" s="301">
        <v>1046</v>
      </c>
      <c r="E59" s="303"/>
      <c r="F59" s="304"/>
      <c r="G59" s="304">
        <v>1000</v>
      </c>
      <c r="H59" s="452">
        <f>H56-H54</f>
        <v>3752</v>
      </c>
      <c r="I59" s="474">
        <f t="shared" si="0"/>
        <v>3.7519999999999998</v>
      </c>
    </row>
    <row r="60" spans="1:12" ht="41.25" customHeight="1">
      <c r="A60" s="82"/>
      <c r="B60" s="300" t="s">
        <v>92</v>
      </c>
      <c r="C60" s="193" t="s">
        <v>647</v>
      </c>
      <c r="D60" s="301">
        <v>1047</v>
      </c>
      <c r="E60" s="303"/>
      <c r="F60" s="304"/>
      <c r="G60" s="304"/>
      <c r="H60" s="304"/>
      <c r="I60" s="203" t="str">
        <f>IFERROR(H60/G60,"  ")</f>
        <v xml:space="preserve">  </v>
      </c>
      <c r="L60" s="493"/>
    </row>
    <row r="61" spans="1:12" ht="45" customHeight="1">
      <c r="A61" s="82"/>
      <c r="B61" s="300" t="s">
        <v>648</v>
      </c>
      <c r="C61" s="193" t="s">
        <v>649</v>
      </c>
      <c r="D61" s="301">
        <v>1048</v>
      </c>
      <c r="E61" s="303">
        <v>8</v>
      </c>
      <c r="F61" s="304"/>
      <c r="G61" s="304"/>
      <c r="H61" s="304"/>
      <c r="I61" s="203" t="str">
        <f t="shared" si="0"/>
        <v xml:space="preserve">  </v>
      </c>
    </row>
    <row r="62" spans="1:12" ht="20.100000000000001" customHeight="1">
      <c r="A62" s="82"/>
      <c r="B62" s="551"/>
      <c r="C62" s="198" t="s">
        <v>650</v>
      </c>
      <c r="D62" s="552">
        <v>1049</v>
      </c>
      <c r="E62" s="553">
        <v>111</v>
      </c>
      <c r="F62" s="555">
        <v>950</v>
      </c>
      <c r="G62" s="555"/>
      <c r="H62" s="561"/>
      <c r="I62" s="559" t="str">
        <f>IFERROR(H62/G62," ")</f>
        <v xml:space="preserve"> </v>
      </c>
    </row>
    <row r="63" spans="1:12" ht="12.75" customHeight="1">
      <c r="A63" s="82"/>
      <c r="B63" s="551"/>
      <c r="C63" s="199" t="s">
        <v>671</v>
      </c>
      <c r="D63" s="552"/>
      <c r="E63" s="554"/>
      <c r="F63" s="556"/>
      <c r="G63" s="556"/>
      <c r="H63" s="562"/>
      <c r="I63" s="560" t="str">
        <f t="shared" si="0"/>
        <v xml:space="preserve">  </v>
      </c>
    </row>
    <row r="64" spans="1:12" ht="20.100000000000001" customHeight="1">
      <c r="A64" s="82"/>
      <c r="B64" s="551"/>
      <c r="C64" s="198" t="s">
        <v>651</v>
      </c>
      <c r="D64" s="552">
        <v>1050</v>
      </c>
      <c r="E64" s="553"/>
      <c r="F64" s="555"/>
      <c r="G64" s="555">
        <v>1000</v>
      </c>
      <c r="H64" s="555">
        <v>3752</v>
      </c>
      <c r="I64" s="557">
        <f t="shared" si="0"/>
        <v>3.7519999999999998</v>
      </c>
    </row>
    <row r="65" spans="1:9" ht="14.25" customHeight="1">
      <c r="A65" s="82"/>
      <c r="B65" s="551"/>
      <c r="C65" s="199" t="s">
        <v>652</v>
      </c>
      <c r="D65" s="552"/>
      <c r="E65" s="554"/>
      <c r="F65" s="556"/>
      <c r="G65" s="556"/>
      <c r="H65" s="556"/>
      <c r="I65" s="558" t="str">
        <f t="shared" si="0"/>
        <v xml:space="preserve">  </v>
      </c>
    </row>
    <row r="66" spans="1:9" ht="20.100000000000001" customHeight="1">
      <c r="A66" s="82"/>
      <c r="B66" s="300"/>
      <c r="C66" s="193" t="s">
        <v>653</v>
      </c>
      <c r="D66" s="301"/>
      <c r="E66" s="303"/>
      <c r="F66" s="304"/>
      <c r="G66" s="304"/>
      <c r="H66" s="304"/>
      <c r="I66" s="203" t="str">
        <f t="shared" si="0"/>
        <v xml:space="preserve">  </v>
      </c>
    </row>
    <row r="67" spans="1:9" ht="20.100000000000001" customHeight="1">
      <c r="A67" s="82"/>
      <c r="B67" s="300">
        <v>721</v>
      </c>
      <c r="C67" s="202" t="s">
        <v>654</v>
      </c>
      <c r="D67" s="301">
        <v>1051</v>
      </c>
      <c r="E67" s="303">
        <v>1027</v>
      </c>
      <c r="F67" s="304"/>
      <c r="G67" s="304"/>
      <c r="H67" s="304"/>
      <c r="I67" s="203" t="str">
        <f t="shared" si="0"/>
        <v xml:space="preserve">  </v>
      </c>
    </row>
    <row r="68" spans="1:9" ht="20.100000000000001" customHeight="1">
      <c r="A68" s="82"/>
      <c r="B68" s="300" t="s">
        <v>655</v>
      </c>
      <c r="C68" s="202" t="s">
        <v>656</v>
      </c>
      <c r="D68" s="301">
        <v>1052</v>
      </c>
      <c r="E68" s="303">
        <v>229</v>
      </c>
      <c r="F68" s="304"/>
      <c r="G68" s="304"/>
      <c r="H68" s="304"/>
      <c r="I68" s="203" t="str">
        <f t="shared" si="0"/>
        <v xml:space="preserve">  </v>
      </c>
    </row>
    <row r="69" spans="1:9" ht="20.100000000000001" customHeight="1">
      <c r="A69" s="82"/>
      <c r="B69" s="300" t="s">
        <v>657</v>
      </c>
      <c r="C69" s="202" t="s">
        <v>658</v>
      </c>
      <c r="D69" s="301">
        <v>1053</v>
      </c>
      <c r="E69" s="303">
        <v>2033</v>
      </c>
      <c r="F69" s="304"/>
      <c r="G69" s="304"/>
      <c r="H69" s="304"/>
      <c r="I69" s="203" t="str">
        <f t="shared" si="0"/>
        <v xml:space="preserve">  </v>
      </c>
    </row>
    <row r="70" spans="1:9" ht="20.100000000000001" customHeight="1">
      <c r="A70" s="82"/>
      <c r="B70" s="300">
        <v>723</v>
      </c>
      <c r="C70" s="193" t="s">
        <v>659</v>
      </c>
      <c r="D70" s="301">
        <v>1054</v>
      </c>
      <c r="E70" s="303"/>
      <c r="F70" s="304"/>
      <c r="G70" s="304"/>
      <c r="H70" s="304"/>
      <c r="I70" s="203" t="str">
        <f t="shared" si="0"/>
        <v xml:space="preserve">  </v>
      </c>
    </row>
    <row r="71" spans="1:9" ht="20.100000000000001" customHeight="1">
      <c r="A71" s="82"/>
      <c r="B71" s="525"/>
      <c r="C71" s="328" t="s">
        <v>660</v>
      </c>
      <c r="D71" s="527">
        <v>1055</v>
      </c>
      <c r="E71" s="550">
        <v>888</v>
      </c>
      <c r="F71" s="539">
        <v>950</v>
      </c>
      <c r="G71" s="539"/>
      <c r="H71" s="539"/>
      <c r="I71" s="540">
        <f>IFERROR(H71/F71," ")</f>
        <v>0</v>
      </c>
    </row>
    <row r="72" spans="1:9" ht="14.25" customHeight="1">
      <c r="A72" s="82"/>
      <c r="B72" s="525"/>
      <c r="C72" s="321" t="s">
        <v>661</v>
      </c>
      <c r="D72" s="527"/>
      <c r="E72" s="529"/>
      <c r="F72" s="531"/>
      <c r="G72" s="531"/>
      <c r="H72" s="531"/>
      <c r="I72" s="541" t="str">
        <f>IFERROR(H72/F72,"  ")</f>
        <v xml:space="preserve">  </v>
      </c>
    </row>
    <row r="73" spans="1:9" ht="20.100000000000001" customHeight="1">
      <c r="A73" s="82"/>
      <c r="B73" s="525"/>
      <c r="C73" s="328" t="s">
        <v>662</v>
      </c>
      <c r="D73" s="527">
        <v>1056</v>
      </c>
      <c r="E73" s="550"/>
      <c r="F73" s="539"/>
      <c r="G73" s="539">
        <v>1000</v>
      </c>
      <c r="H73" s="539">
        <v>3752</v>
      </c>
      <c r="I73" s="540">
        <f t="shared" si="0"/>
        <v>3.7519999999999998</v>
      </c>
    </row>
    <row r="74" spans="1:9" ht="14.25" customHeight="1">
      <c r="A74" s="82"/>
      <c r="B74" s="525"/>
      <c r="C74" s="321" t="s">
        <v>663</v>
      </c>
      <c r="D74" s="527"/>
      <c r="E74" s="529"/>
      <c r="F74" s="531"/>
      <c r="G74" s="531"/>
      <c r="H74" s="531"/>
      <c r="I74" s="541" t="str">
        <f t="shared" si="0"/>
        <v xml:space="preserve">  </v>
      </c>
    </row>
    <row r="75" spans="1:9" ht="20.100000000000001" customHeight="1">
      <c r="A75" s="82"/>
      <c r="B75" s="300"/>
      <c r="C75" s="202" t="s">
        <v>664</v>
      </c>
      <c r="D75" s="301">
        <v>1057</v>
      </c>
      <c r="E75" s="303"/>
      <c r="F75" s="304"/>
      <c r="G75" s="304"/>
      <c r="H75" s="304"/>
      <c r="I75" s="203" t="str">
        <f t="shared" ref="I75:I81" si="1">IFERROR(H75/G75,"  ")</f>
        <v xml:space="preserve">  </v>
      </c>
    </row>
    <row r="76" spans="1:9" ht="20.100000000000001" customHeight="1">
      <c r="A76" s="82"/>
      <c r="B76" s="300"/>
      <c r="C76" s="202" t="s">
        <v>665</v>
      </c>
      <c r="D76" s="301">
        <v>1058</v>
      </c>
      <c r="E76" s="303"/>
      <c r="F76" s="304"/>
      <c r="G76" s="304"/>
      <c r="H76" s="304"/>
      <c r="I76" s="203" t="str">
        <f t="shared" si="1"/>
        <v xml:space="preserve">  </v>
      </c>
    </row>
    <row r="77" spans="1:9" ht="20.100000000000001" customHeight="1">
      <c r="A77" s="82"/>
      <c r="B77" s="300"/>
      <c r="C77" s="202" t="s">
        <v>666</v>
      </c>
      <c r="D77" s="301">
        <v>1059</v>
      </c>
      <c r="E77" s="303"/>
      <c r="F77" s="304"/>
      <c r="G77" s="304"/>
      <c r="H77" s="304"/>
      <c r="I77" s="203" t="str">
        <f t="shared" si="1"/>
        <v xml:space="preserve">  </v>
      </c>
    </row>
    <row r="78" spans="1:9" ht="20.100000000000001" customHeight="1">
      <c r="A78" s="82"/>
      <c r="B78" s="300"/>
      <c r="C78" s="202" t="s">
        <v>667</v>
      </c>
      <c r="D78" s="301">
        <v>1060</v>
      </c>
      <c r="E78" s="303"/>
      <c r="F78" s="304"/>
      <c r="G78" s="304"/>
      <c r="H78" s="304"/>
      <c r="I78" s="203" t="str">
        <f t="shared" si="1"/>
        <v xml:space="preserve">  </v>
      </c>
    </row>
    <row r="79" spans="1:9" ht="20.100000000000001" customHeight="1">
      <c r="A79" s="82"/>
      <c r="B79" s="300"/>
      <c r="C79" s="202" t="s">
        <v>668</v>
      </c>
      <c r="D79" s="301"/>
      <c r="E79" s="303"/>
      <c r="F79" s="304"/>
      <c r="G79" s="304"/>
      <c r="H79" s="304"/>
      <c r="I79" s="203" t="str">
        <f t="shared" si="1"/>
        <v xml:space="preserve">  </v>
      </c>
    </row>
    <row r="80" spans="1:9" ht="20.100000000000001" customHeight="1">
      <c r="A80" s="82"/>
      <c r="B80" s="300"/>
      <c r="C80" s="202" t="s">
        <v>669</v>
      </c>
      <c r="D80" s="301">
        <v>1061</v>
      </c>
      <c r="E80" s="303"/>
      <c r="F80" s="304"/>
      <c r="G80" s="304"/>
      <c r="H80" s="304"/>
      <c r="I80" s="203" t="str">
        <f t="shared" si="1"/>
        <v xml:space="preserve">  </v>
      </c>
    </row>
    <row r="81" spans="1:9" ht="20.100000000000001" customHeight="1" thickBot="1">
      <c r="A81" s="82"/>
      <c r="B81" s="211"/>
      <c r="C81" s="302" t="s">
        <v>670</v>
      </c>
      <c r="D81" s="299">
        <v>1062</v>
      </c>
      <c r="E81" s="305"/>
      <c r="F81" s="306"/>
      <c r="G81" s="306"/>
      <c r="H81" s="306"/>
      <c r="I81" s="209" t="str">
        <f t="shared" si="1"/>
        <v xml:space="preserve">  </v>
      </c>
    </row>
    <row r="82" spans="1:9">
      <c r="B82" s="225"/>
      <c r="G82" s="13"/>
      <c r="H82" s="13"/>
      <c r="I82" s="13"/>
    </row>
    <row r="83" spans="1:9">
      <c r="B83" s="179" t="s">
        <v>577</v>
      </c>
      <c r="G83" s="13"/>
      <c r="H83" s="13" t="s">
        <v>759</v>
      </c>
      <c r="I83" s="13"/>
    </row>
    <row r="84" spans="1:9">
      <c r="G84" s="13" t="s">
        <v>747</v>
      </c>
      <c r="H84" s="13"/>
      <c r="I84" s="13"/>
    </row>
    <row r="85" spans="1:9">
      <c r="G85" s="13"/>
      <c r="H85" s="13"/>
      <c r="I85" s="13"/>
    </row>
    <row r="86" spans="1:9">
      <c r="G86" s="13"/>
      <c r="H86" s="13"/>
      <c r="I86" s="13"/>
    </row>
    <row r="87" spans="1:9">
      <c r="G87" s="13"/>
      <c r="H87" s="13"/>
      <c r="I87" s="13"/>
    </row>
    <row r="88" spans="1:9">
      <c r="G88" s="13"/>
      <c r="H88" s="13"/>
      <c r="I88" s="13"/>
    </row>
    <row r="89" spans="1:9">
      <c r="G89" s="13"/>
      <c r="H89" s="13"/>
      <c r="I89" s="13"/>
    </row>
    <row r="90" spans="1:9">
      <c r="G90" s="13"/>
      <c r="H90" s="13"/>
      <c r="I90" s="13"/>
    </row>
    <row r="91" spans="1:9">
      <c r="G91" s="13"/>
      <c r="H91" s="13"/>
      <c r="I91" s="13"/>
    </row>
    <row r="92" spans="1:9">
      <c r="G92" s="13"/>
      <c r="H92" s="13"/>
      <c r="I92" s="13"/>
    </row>
    <row r="93" spans="1:9">
      <c r="G93" s="13"/>
      <c r="H93" s="13"/>
      <c r="I93" s="13"/>
    </row>
    <row r="94" spans="1:9">
      <c r="G94" s="13"/>
      <c r="H94" s="13"/>
      <c r="I94" s="13"/>
    </row>
    <row r="95" spans="1:9">
      <c r="G95" s="13"/>
      <c r="H95" s="13"/>
      <c r="I95" s="13"/>
    </row>
    <row r="96" spans="1:9">
      <c r="G96" s="13"/>
      <c r="H96" s="13"/>
      <c r="I96" s="13"/>
    </row>
    <row r="97" spans="7:9">
      <c r="G97" s="13"/>
      <c r="H97" s="13"/>
      <c r="I97" s="13"/>
    </row>
    <row r="98" spans="7:9">
      <c r="G98" s="13"/>
      <c r="H98" s="13"/>
      <c r="I98" s="13"/>
    </row>
    <row r="99" spans="7:9">
      <c r="G99" s="13"/>
      <c r="H99" s="13"/>
      <c r="I99" s="13"/>
    </row>
    <row r="100" spans="7:9">
      <c r="G100" s="13"/>
      <c r="H100" s="13"/>
      <c r="I100" s="13"/>
    </row>
    <row r="101" spans="7:9">
      <c r="G101" s="13"/>
      <c r="H101" s="13"/>
      <c r="I101" s="13"/>
    </row>
    <row r="102" spans="7:9">
      <c r="G102" s="13"/>
      <c r="H102" s="13"/>
      <c r="I102" s="13"/>
    </row>
    <row r="103" spans="7:9">
      <c r="G103" s="13"/>
      <c r="H103" s="13"/>
      <c r="I103" s="13"/>
    </row>
    <row r="104" spans="7:9">
      <c r="G104" s="13"/>
      <c r="H104" s="13"/>
      <c r="I104" s="13"/>
    </row>
    <row r="105" spans="7:9">
      <c r="G105" s="13"/>
      <c r="H105" s="13"/>
      <c r="I105" s="13"/>
    </row>
    <row r="106" spans="7:9">
      <c r="G106" s="13"/>
      <c r="H106" s="13"/>
      <c r="I106" s="13"/>
    </row>
    <row r="107" spans="7:9">
      <c r="G107" s="13"/>
      <c r="H107" s="13"/>
      <c r="I107" s="13"/>
    </row>
    <row r="108" spans="7:9">
      <c r="G108" s="13"/>
      <c r="H108" s="13"/>
      <c r="I108" s="13"/>
    </row>
    <row r="109" spans="7:9">
      <c r="G109" s="13"/>
      <c r="H109" s="13"/>
      <c r="I109" s="13"/>
    </row>
    <row r="110" spans="7:9">
      <c r="G110" s="13"/>
      <c r="H110" s="13"/>
      <c r="I110" s="13"/>
    </row>
    <row r="111" spans="7:9">
      <c r="G111" s="13"/>
      <c r="H111" s="13"/>
      <c r="I111" s="13"/>
    </row>
    <row r="112" spans="7:9">
      <c r="G112" s="13"/>
      <c r="H112" s="13"/>
      <c r="I112" s="13"/>
    </row>
    <row r="113" spans="7:9">
      <c r="G113" s="13"/>
      <c r="H113" s="13"/>
      <c r="I113" s="13"/>
    </row>
    <row r="114" spans="7:9">
      <c r="G114" s="13"/>
      <c r="H114" s="13"/>
      <c r="I114" s="13"/>
    </row>
    <row r="115" spans="7:9">
      <c r="G115" s="13"/>
      <c r="H115" s="13"/>
      <c r="I115" s="13"/>
    </row>
    <row r="116" spans="7:9">
      <c r="G116" s="13"/>
      <c r="H116" s="13"/>
      <c r="I116" s="13"/>
    </row>
    <row r="117" spans="7:9">
      <c r="G117" s="13"/>
      <c r="H117" s="13"/>
      <c r="I117" s="13"/>
    </row>
    <row r="118" spans="7:9">
      <c r="G118" s="13"/>
      <c r="H118" s="13"/>
      <c r="I118" s="13"/>
    </row>
    <row r="119" spans="7:9">
      <c r="G119" s="13"/>
      <c r="H119" s="13"/>
      <c r="I119" s="13"/>
    </row>
    <row r="120" spans="7:9">
      <c r="G120" s="13"/>
      <c r="H120" s="13"/>
      <c r="I120" s="13"/>
    </row>
    <row r="121" spans="7:9">
      <c r="G121" s="13"/>
      <c r="H121" s="13"/>
      <c r="I121" s="13"/>
    </row>
    <row r="122" spans="7:9">
      <c r="G122" s="13"/>
      <c r="H122" s="13"/>
      <c r="I122" s="13"/>
    </row>
    <row r="123" spans="7:9">
      <c r="G123" s="13"/>
      <c r="H123" s="13"/>
      <c r="I123" s="13"/>
    </row>
    <row r="124" spans="7:9">
      <c r="G124" s="13"/>
      <c r="H124" s="13"/>
      <c r="I124" s="13"/>
    </row>
    <row r="125" spans="7:9">
      <c r="G125" s="13"/>
      <c r="H125" s="13"/>
      <c r="I125" s="13"/>
    </row>
    <row r="126" spans="7:9">
      <c r="G126" s="13"/>
      <c r="H126" s="13"/>
      <c r="I126" s="13"/>
    </row>
    <row r="127" spans="7:9">
      <c r="G127" s="13"/>
      <c r="H127" s="13"/>
      <c r="I127" s="13"/>
    </row>
    <row r="128" spans="7:9">
      <c r="G128" s="13"/>
      <c r="H128" s="13"/>
      <c r="I128" s="13"/>
    </row>
    <row r="129" spans="7:9">
      <c r="G129" s="13"/>
      <c r="H129" s="13"/>
      <c r="I129" s="13"/>
    </row>
    <row r="130" spans="7:9">
      <c r="G130" s="13"/>
      <c r="H130" s="13"/>
      <c r="I130" s="13"/>
    </row>
    <row r="131" spans="7:9">
      <c r="G131" s="13"/>
      <c r="H131" s="13"/>
      <c r="I131" s="13"/>
    </row>
    <row r="132" spans="7:9">
      <c r="G132" s="13"/>
      <c r="H132" s="13"/>
      <c r="I132" s="13"/>
    </row>
    <row r="133" spans="7:9">
      <c r="G133" s="13"/>
      <c r="H133" s="13"/>
      <c r="I133" s="13"/>
    </row>
    <row r="134" spans="7:9">
      <c r="G134" s="13"/>
      <c r="H134" s="13"/>
      <c r="I134" s="13"/>
    </row>
    <row r="135" spans="7:9">
      <c r="G135" s="13"/>
      <c r="H135" s="13"/>
      <c r="I135" s="13"/>
    </row>
    <row r="136" spans="7:9">
      <c r="G136" s="13"/>
      <c r="H136" s="13"/>
      <c r="I136" s="13"/>
    </row>
    <row r="137" spans="7:9">
      <c r="G137" s="13"/>
      <c r="H137" s="13"/>
      <c r="I137" s="13"/>
    </row>
    <row r="138" spans="7:9">
      <c r="G138" s="13"/>
      <c r="H138" s="13"/>
      <c r="I138" s="13"/>
    </row>
    <row r="139" spans="7:9">
      <c r="G139" s="13"/>
      <c r="H139" s="13"/>
      <c r="I139" s="13"/>
    </row>
    <row r="140" spans="7:9">
      <c r="G140" s="13"/>
      <c r="H140" s="13"/>
      <c r="I140" s="13"/>
    </row>
    <row r="141" spans="7:9">
      <c r="G141" s="13"/>
      <c r="H141" s="13"/>
      <c r="I141" s="13"/>
    </row>
    <row r="142" spans="7:9">
      <c r="G142" s="13"/>
      <c r="H142" s="13"/>
      <c r="I142" s="13"/>
    </row>
    <row r="143" spans="7:9">
      <c r="G143" s="13"/>
      <c r="H143" s="13"/>
      <c r="I143" s="13"/>
    </row>
    <row r="144" spans="7:9">
      <c r="G144" s="13"/>
      <c r="H144" s="13"/>
      <c r="I144" s="13"/>
    </row>
    <row r="145" spans="7:9">
      <c r="G145" s="13"/>
      <c r="H145" s="13"/>
      <c r="I145" s="13"/>
    </row>
    <row r="146" spans="7:9">
      <c r="G146" s="13"/>
      <c r="H146" s="13"/>
      <c r="I146" s="13"/>
    </row>
    <row r="147" spans="7:9">
      <c r="G147" s="13"/>
      <c r="H147" s="13"/>
      <c r="I147" s="13"/>
    </row>
    <row r="148" spans="7:9">
      <c r="G148" s="13"/>
      <c r="H148" s="13"/>
      <c r="I148" s="13"/>
    </row>
  </sheetData>
  <mergeCells count="72">
    <mergeCell ref="G54:G55"/>
    <mergeCell ref="H54:H55"/>
    <mergeCell ref="I54:I55"/>
    <mergeCell ref="G56:G57"/>
    <mergeCell ref="H56:H57"/>
    <mergeCell ref="I56:I57"/>
    <mergeCell ref="G36:G37"/>
    <mergeCell ref="H36:H37"/>
    <mergeCell ref="I36:I37"/>
    <mergeCell ref="G42:G43"/>
    <mergeCell ref="I42:I43"/>
    <mergeCell ref="H42:H43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H71:H72"/>
    <mergeCell ref="G71:G72"/>
    <mergeCell ref="B54:B55"/>
    <mergeCell ref="D54:D55"/>
    <mergeCell ref="E54:E55"/>
    <mergeCell ref="F54:F55"/>
    <mergeCell ref="B56:B57"/>
    <mergeCell ref="D56:D57"/>
    <mergeCell ref="E56:E57"/>
    <mergeCell ref="F56:F5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F36:F37"/>
    <mergeCell ref="B42:B43"/>
    <mergeCell ref="D42:D43"/>
    <mergeCell ref="E42:E43"/>
    <mergeCell ref="F42:F43"/>
    <mergeCell ref="B36:B37"/>
    <mergeCell ref="D36:D37"/>
    <mergeCell ref="E36:E37"/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2:W33"/>
  <sheetViews>
    <sheetView showGridLines="0" zoomScale="75" zoomScaleNormal="75" workbookViewId="0">
      <selection activeCell="H23" sqref="H23"/>
    </sheetView>
  </sheetViews>
  <sheetFormatPr defaultRowHeight="15.75"/>
  <cols>
    <col min="1" max="1" width="2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2" width="13.85546875" style="13" customWidth="1"/>
    <col min="13" max="13" width="14.42578125" style="13" customWidth="1"/>
    <col min="14" max="14" width="13.85546875" style="13" customWidth="1"/>
    <col min="15" max="22" width="12.28515625" style="13" customWidth="1"/>
    <col min="23" max="16384" width="9.140625" style="13"/>
  </cols>
  <sheetData>
    <row r="2" spans="1:22" ht="18.75">
      <c r="V2" s="166" t="s">
        <v>205</v>
      </c>
    </row>
    <row r="3" spans="1:22">
      <c r="A3" s="8"/>
    </row>
    <row r="4" spans="1:22" ht="20.25">
      <c r="A4" s="8"/>
      <c r="B4" s="680" t="s">
        <v>50</v>
      </c>
      <c r="C4" s="680"/>
      <c r="D4" s="680"/>
      <c r="E4" s="680"/>
      <c r="F4" s="680"/>
      <c r="G4" s="680"/>
      <c r="H4" s="680"/>
      <c r="I4" s="680"/>
      <c r="J4" s="680"/>
      <c r="K4" s="680"/>
      <c r="L4" s="680"/>
      <c r="M4" s="680"/>
      <c r="N4" s="680"/>
      <c r="O4" s="680"/>
      <c r="P4" s="680"/>
      <c r="Q4" s="680"/>
      <c r="R4" s="680"/>
      <c r="S4" s="680"/>
      <c r="T4" s="680"/>
      <c r="U4" s="680"/>
      <c r="V4" s="680"/>
    </row>
    <row r="5" spans="1:22" ht="16.5" thickBot="1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>
      <c r="B6" s="766" t="s">
        <v>20</v>
      </c>
      <c r="C6" s="768" t="s">
        <v>21</v>
      </c>
      <c r="D6" s="770" t="s">
        <v>22</v>
      </c>
      <c r="E6" s="759" t="s">
        <v>201</v>
      </c>
      <c r="F6" s="759" t="s">
        <v>212</v>
      </c>
      <c r="G6" s="759" t="s">
        <v>768</v>
      </c>
      <c r="H6" s="759" t="s">
        <v>792</v>
      </c>
      <c r="I6" s="759" t="s">
        <v>235</v>
      </c>
      <c r="J6" s="759" t="s">
        <v>23</v>
      </c>
      <c r="K6" s="759" t="s">
        <v>236</v>
      </c>
      <c r="L6" s="759" t="s">
        <v>24</v>
      </c>
      <c r="M6" s="759" t="s">
        <v>25</v>
      </c>
      <c r="N6" s="759" t="s">
        <v>26</v>
      </c>
      <c r="O6" s="773" t="s">
        <v>52</v>
      </c>
      <c r="P6" s="774"/>
      <c r="Q6" s="774"/>
      <c r="R6" s="774"/>
      <c r="S6" s="774"/>
      <c r="T6" s="774"/>
      <c r="U6" s="774"/>
      <c r="V6" s="775"/>
    </row>
    <row r="7" spans="1:22" ht="48.75" customHeight="1" thickBot="1">
      <c r="B7" s="767"/>
      <c r="C7" s="769"/>
      <c r="D7" s="771"/>
      <c r="E7" s="772"/>
      <c r="F7" s="760"/>
      <c r="G7" s="760"/>
      <c r="H7" s="760"/>
      <c r="I7" s="760"/>
      <c r="J7" s="760"/>
      <c r="K7" s="760"/>
      <c r="L7" s="760"/>
      <c r="M7" s="760"/>
      <c r="N7" s="760"/>
      <c r="O7" s="141" t="s">
        <v>27</v>
      </c>
      <c r="P7" s="141" t="s">
        <v>28</v>
      </c>
      <c r="Q7" s="141" t="s">
        <v>29</v>
      </c>
      <c r="R7" s="141" t="s">
        <v>30</v>
      </c>
      <c r="S7" s="141" t="s">
        <v>31</v>
      </c>
      <c r="T7" s="141" t="s">
        <v>32</v>
      </c>
      <c r="U7" s="141" t="s">
        <v>33</v>
      </c>
      <c r="V7" s="83" t="s">
        <v>34</v>
      </c>
    </row>
    <row r="8" spans="1:22" ht="24.95" customHeight="1">
      <c r="B8" s="85" t="s">
        <v>51</v>
      </c>
      <c r="C8" s="86"/>
      <c r="D8" s="15"/>
      <c r="E8" s="15"/>
      <c r="F8" s="400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4"/>
    </row>
    <row r="9" spans="1:22" ht="44.25" customHeight="1">
      <c r="B9" s="88" t="s">
        <v>723</v>
      </c>
      <c r="C9" s="15" t="s">
        <v>724</v>
      </c>
      <c r="D9" s="167" t="s">
        <v>721</v>
      </c>
      <c r="E9" s="401">
        <v>30000000</v>
      </c>
      <c r="F9" s="402" t="s">
        <v>722</v>
      </c>
      <c r="H9" s="405">
        <v>29588515</v>
      </c>
      <c r="I9" s="167">
        <v>2024</v>
      </c>
      <c r="J9" s="432">
        <v>45753</v>
      </c>
      <c r="K9" s="15"/>
      <c r="L9" s="403"/>
      <c r="M9" s="404" t="s">
        <v>741</v>
      </c>
      <c r="N9" s="15">
        <v>12</v>
      </c>
      <c r="O9" s="405">
        <v>7500000</v>
      </c>
      <c r="P9" s="405">
        <v>15000000</v>
      </c>
      <c r="Q9" s="405">
        <v>22500000</v>
      </c>
      <c r="R9" s="405">
        <v>30000000</v>
      </c>
      <c r="S9" s="405">
        <v>350000</v>
      </c>
      <c r="T9" s="405">
        <v>700000</v>
      </c>
      <c r="U9" s="405">
        <v>1050000</v>
      </c>
      <c r="V9" s="406">
        <v>1400000</v>
      </c>
    </row>
    <row r="10" spans="1:22" ht="36.75" customHeight="1">
      <c r="B10" s="88" t="s">
        <v>725</v>
      </c>
      <c r="C10" s="404" t="s">
        <v>726</v>
      </c>
      <c r="D10" s="15" t="s">
        <v>721</v>
      </c>
      <c r="E10" s="405">
        <v>60000000</v>
      </c>
      <c r="F10" s="402" t="s">
        <v>722</v>
      </c>
      <c r="G10" s="15"/>
      <c r="H10" s="405">
        <v>29779091</v>
      </c>
      <c r="I10" s="15">
        <v>2021</v>
      </c>
      <c r="J10" s="402" t="s">
        <v>727</v>
      </c>
      <c r="K10" s="15">
        <v>12</v>
      </c>
      <c r="L10" s="15">
        <v>2023</v>
      </c>
      <c r="M10" s="404" t="s">
        <v>793</v>
      </c>
      <c r="N10" s="15">
        <v>12</v>
      </c>
      <c r="O10" s="15"/>
      <c r="P10" s="15"/>
      <c r="Q10" s="15"/>
      <c r="R10" s="15"/>
      <c r="S10" s="405">
        <v>875000</v>
      </c>
      <c r="T10" s="405">
        <v>1750000</v>
      </c>
      <c r="U10" s="405">
        <v>2625000</v>
      </c>
      <c r="V10" s="406">
        <v>3500000</v>
      </c>
    </row>
    <row r="11" spans="1:22" ht="24.95" customHeight="1">
      <c r="B11" s="88" t="s">
        <v>1</v>
      </c>
      <c r="C11" s="15" t="s">
        <v>746</v>
      </c>
      <c r="D11" s="15" t="s">
        <v>721</v>
      </c>
      <c r="E11" s="15"/>
      <c r="F11" s="402" t="s">
        <v>722</v>
      </c>
      <c r="G11" s="15"/>
      <c r="H11" s="405">
        <v>1543778</v>
      </c>
      <c r="I11" s="15">
        <v>2023</v>
      </c>
      <c r="J11" s="402" t="s">
        <v>761</v>
      </c>
      <c r="K11" s="15"/>
      <c r="L11" s="15"/>
      <c r="M11" s="428"/>
      <c r="N11" s="15">
        <v>12</v>
      </c>
      <c r="O11" s="15">
        <v>250000</v>
      </c>
      <c r="P11" s="15">
        <v>500000</v>
      </c>
      <c r="Q11" s="15">
        <v>750000</v>
      </c>
      <c r="R11" s="15">
        <v>1000000</v>
      </c>
      <c r="S11" s="15">
        <v>25000</v>
      </c>
      <c r="T11" s="15">
        <v>50000</v>
      </c>
      <c r="U11" s="15">
        <v>75000</v>
      </c>
      <c r="V11" s="53">
        <v>100000</v>
      </c>
    </row>
    <row r="12" spans="1:22" ht="24.95" customHeight="1" thickBot="1">
      <c r="B12" s="88" t="s">
        <v>1</v>
      </c>
      <c r="C12" s="15"/>
      <c r="D12" s="15"/>
      <c r="E12" s="15"/>
      <c r="F12" s="15"/>
      <c r="G12" s="15"/>
      <c r="H12" s="102"/>
      <c r="I12" s="15"/>
      <c r="J12" s="15"/>
      <c r="K12" s="15"/>
      <c r="L12" s="15"/>
      <c r="M12" s="428"/>
      <c r="N12" s="15"/>
      <c r="O12" s="15"/>
      <c r="P12" s="15"/>
      <c r="Q12" s="15"/>
      <c r="R12" s="15"/>
      <c r="S12" s="15"/>
      <c r="T12" s="15"/>
      <c r="U12" s="15"/>
      <c r="V12" s="53"/>
    </row>
    <row r="13" spans="1:22" ht="24.95" customHeight="1" thickTop="1" thickBot="1">
      <c r="B13" s="761"/>
      <c r="C13" s="762"/>
      <c r="D13" s="762"/>
      <c r="E13" s="762"/>
      <c r="F13" s="762"/>
      <c r="G13" s="763"/>
      <c r="H13" s="288"/>
      <c r="I13" s="173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2"/>
    </row>
    <row r="14" spans="1:22" ht="24.95" customHeight="1" thickTop="1">
      <c r="B14" s="169" t="s">
        <v>35</v>
      </c>
      <c r="C14" s="170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8"/>
    </row>
    <row r="15" spans="1:22" ht="24.95" customHeight="1">
      <c r="B15" s="88" t="s">
        <v>1</v>
      </c>
      <c r="C15" s="15"/>
      <c r="D15" s="15"/>
      <c r="E15" s="15"/>
      <c r="F15" s="15"/>
      <c r="G15" s="15"/>
      <c r="H15" s="15"/>
      <c r="I15" s="40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3"/>
    </row>
    <row r="16" spans="1:22" ht="24.95" customHeight="1">
      <c r="B16" s="88" t="s">
        <v>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3"/>
    </row>
    <row r="17" spans="2:23" ht="24.95" customHeight="1">
      <c r="B17" s="88" t="s">
        <v>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53"/>
    </row>
    <row r="18" spans="2:23" ht="24.95" customHeight="1" thickBot="1">
      <c r="B18" s="88" t="s">
        <v>1</v>
      </c>
      <c r="C18" s="15"/>
      <c r="D18" s="15"/>
      <c r="E18" s="15"/>
      <c r="F18" s="15"/>
      <c r="G18" s="15"/>
      <c r="H18" s="102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53"/>
    </row>
    <row r="19" spans="2:23" ht="24.95" customHeight="1" thickTop="1" thickBot="1">
      <c r="B19" s="764" t="s">
        <v>234</v>
      </c>
      <c r="C19" s="765"/>
      <c r="D19" s="765"/>
      <c r="E19" s="765"/>
      <c r="F19" s="765"/>
      <c r="G19" s="765"/>
      <c r="H19" s="289"/>
      <c r="I19" s="174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6"/>
    </row>
    <row r="20" spans="2:23" ht="24.95" customHeight="1" thickBot="1">
      <c r="B20" s="753" t="s">
        <v>2</v>
      </c>
      <c r="C20" s="754"/>
      <c r="D20" s="754"/>
      <c r="E20" s="754"/>
      <c r="F20" s="754"/>
      <c r="G20" s="754"/>
      <c r="H20" s="408">
        <f>H22+H21</f>
        <v>60911384</v>
      </c>
      <c r="I20" s="175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2:23" ht="24.95" customHeight="1" thickBot="1">
      <c r="B21" s="755" t="s">
        <v>36</v>
      </c>
      <c r="C21" s="756"/>
      <c r="D21" s="756"/>
      <c r="E21" s="756"/>
      <c r="F21" s="756"/>
      <c r="G21" s="756"/>
      <c r="H21" s="405">
        <f>H9</f>
        <v>29588515</v>
      </c>
      <c r="I21" s="175"/>
      <c r="J21" s="16"/>
      <c r="K21" s="16"/>
      <c r="L21" s="16"/>
      <c r="M21" s="16"/>
      <c r="N21" s="16"/>
      <c r="O21" s="16"/>
      <c r="P21" s="16"/>
    </row>
    <row r="22" spans="2:23" ht="24.95" customHeight="1" thickBot="1">
      <c r="B22" s="757" t="s">
        <v>675</v>
      </c>
      <c r="C22" s="758"/>
      <c r="D22" s="758"/>
      <c r="E22" s="758"/>
      <c r="F22" s="758"/>
      <c r="G22" s="758"/>
      <c r="H22" s="407">
        <f>H10+H11</f>
        <v>31322869</v>
      </c>
      <c r="I22" s="16"/>
      <c r="J22" s="16"/>
      <c r="K22" s="16"/>
      <c r="L22" s="16"/>
      <c r="M22" s="16"/>
      <c r="N22" s="16"/>
      <c r="O22" s="16"/>
      <c r="P22" s="16"/>
    </row>
    <row r="24" spans="2:23">
      <c r="B24" s="13" t="s">
        <v>577</v>
      </c>
      <c r="C24" s="51"/>
      <c r="D24" s="8"/>
      <c r="E24" s="8"/>
      <c r="F24" s="8"/>
    </row>
    <row r="25" spans="2:23">
      <c r="B25" s="8"/>
      <c r="C25" s="8"/>
      <c r="D25" s="8"/>
      <c r="E25" s="8"/>
      <c r="F25" s="8"/>
      <c r="G25" s="8"/>
    </row>
    <row r="27" spans="2:23">
      <c r="B27" s="752"/>
      <c r="C27" s="752"/>
      <c r="E27" s="23"/>
      <c r="F27" s="23"/>
      <c r="G27" s="24"/>
      <c r="T27" s="2"/>
    </row>
    <row r="28" spans="2:23">
      <c r="D28" s="23"/>
    </row>
    <row r="30" spans="2:23">
      <c r="F30" s="16"/>
      <c r="G30" s="16"/>
      <c r="H30" s="16"/>
      <c r="I30" s="16"/>
      <c r="J30" s="16"/>
      <c r="K30" s="16"/>
    </row>
    <row r="31" spans="2:23">
      <c r="F31" s="159"/>
      <c r="G31" s="159"/>
      <c r="H31" s="159"/>
      <c r="I31" s="159"/>
      <c r="J31" s="16"/>
      <c r="K31" s="16"/>
    </row>
    <row r="32" spans="2:23">
      <c r="F32" s="159"/>
      <c r="G32" s="159"/>
      <c r="H32" s="159"/>
      <c r="I32" s="159"/>
      <c r="J32" s="16"/>
      <c r="K32" s="16"/>
    </row>
    <row r="33" spans="6:11">
      <c r="F33" s="16"/>
      <c r="G33" s="16"/>
      <c r="H33" s="16"/>
      <c r="I33" s="16"/>
      <c r="J33" s="16"/>
      <c r="K33" s="16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  <mergeCell ref="B27:C27"/>
    <mergeCell ref="B20:G20"/>
    <mergeCell ref="B21:G21"/>
    <mergeCell ref="B22:G22"/>
    <mergeCell ref="I6:I7"/>
    <mergeCell ref="B13:G13"/>
    <mergeCell ref="B19:G19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B1:R46"/>
  <sheetViews>
    <sheetView showGridLines="0" topLeftCell="A13" zoomScale="55" zoomScaleNormal="55" workbookViewId="0">
      <selection activeCell="X40" sqref="X40"/>
    </sheetView>
  </sheetViews>
  <sheetFormatPr defaultRowHeight="15.7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>
      <c r="B1" s="61"/>
      <c r="C1" s="62"/>
      <c r="D1" s="61"/>
      <c r="E1" s="61"/>
      <c r="F1" s="61"/>
      <c r="G1" s="61"/>
    </row>
    <row r="2" spans="2:18" ht="20.25">
      <c r="B2" s="63"/>
      <c r="C2" s="64"/>
      <c r="D2" s="65"/>
      <c r="E2" s="65"/>
      <c r="F2" s="65"/>
      <c r="G2" s="65"/>
    </row>
    <row r="3" spans="2:18" ht="20.25">
      <c r="B3" s="177"/>
      <c r="C3" s="64"/>
      <c r="D3" s="65"/>
      <c r="E3" s="65"/>
      <c r="F3" s="65"/>
      <c r="G3" s="66" t="s">
        <v>204</v>
      </c>
    </row>
    <row r="4" spans="2:18" ht="20.25">
      <c r="B4" s="63"/>
      <c r="C4" s="64"/>
      <c r="D4" s="65"/>
      <c r="E4" s="65"/>
      <c r="F4" s="65"/>
      <c r="G4" s="65"/>
    </row>
    <row r="5" spans="2:18" ht="20.25">
      <c r="B5" s="63"/>
      <c r="C5" s="64"/>
      <c r="D5" s="65"/>
      <c r="E5" s="65"/>
      <c r="F5" s="65"/>
      <c r="G5" s="65"/>
    </row>
    <row r="6" spans="2:18" ht="20.25">
      <c r="B6" s="61"/>
      <c r="C6" s="62"/>
      <c r="D6" s="61"/>
      <c r="E6" s="61"/>
      <c r="F6" s="61"/>
      <c r="G6" s="61"/>
    </row>
    <row r="7" spans="2:18" ht="30">
      <c r="B7" s="780" t="s">
        <v>86</v>
      </c>
      <c r="C7" s="780"/>
      <c r="D7" s="780"/>
      <c r="E7" s="780"/>
      <c r="F7" s="780"/>
      <c r="G7" s="780"/>
      <c r="H7" s="1"/>
      <c r="I7" s="1"/>
      <c r="J7" s="1"/>
      <c r="K7" s="1"/>
    </row>
    <row r="8" spans="2:18" ht="20.25">
      <c r="B8" s="61"/>
      <c r="C8" s="62"/>
      <c r="D8" s="61"/>
      <c r="E8" s="61"/>
      <c r="F8" s="61"/>
      <c r="G8" s="61"/>
    </row>
    <row r="9" spans="2:18" ht="20.25">
      <c r="B9" s="61"/>
      <c r="C9" s="62"/>
      <c r="D9" s="61"/>
      <c r="E9" s="61"/>
      <c r="F9" s="61"/>
      <c r="G9" s="61"/>
    </row>
    <row r="10" spans="2:18" ht="20.25">
      <c r="B10" s="63"/>
      <c r="C10" s="64"/>
      <c r="D10" s="63"/>
      <c r="E10" s="63"/>
      <c r="F10" s="63"/>
      <c r="G10" s="63"/>
      <c r="H10" s="1"/>
      <c r="I10" s="1"/>
      <c r="J10" s="1"/>
      <c r="K10" s="1"/>
    </row>
    <row r="11" spans="2:18" ht="21" thickBot="1">
      <c r="B11" s="61"/>
      <c r="C11" s="62"/>
      <c r="D11" s="61"/>
      <c r="E11" s="61"/>
      <c r="F11" s="61"/>
      <c r="G11" s="61"/>
    </row>
    <row r="12" spans="2:18" s="35" customFormat="1" ht="65.099999999999994" customHeight="1" thickBot="1">
      <c r="B12" s="290" t="s">
        <v>87</v>
      </c>
      <c r="C12" s="291" t="s">
        <v>84</v>
      </c>
      <c r="D12" s="292" t="s">
        <v>88</v>
      </c>
      <c r="E12" s="292" t="s">
        <v>89</v>
      </c>
      <c r="F12" s="292" t="s">
        <v>90</v>
      </c>
      <c r="G12" s="293" t="s">
        <v>91</v>
      </c>
      <c r="H12" s="50"/>
      <c r="I12" s="50"/>
      <c r="J12" s="779"/>
      <c r="K12" s="779"/>
      <c r="L12" s="779"/>
      <c r="M12" s="779"/>
      <c r="N12" s="779"/>
      <c r="O12" s="779"/>
      <c r="P12" s="779"/>
      <c r="Q12" s="36"/>
      <c r="R12" s="36"/>
    </row>
    <row r="13" spans="2:18" s="35" customFormat="1" ht="19.899999999999999" customHeight="1">
      <c r="B13" s="98">
        <v>1</v>
      </c>
      <c r="C13" s="97">
        <v>2</v>
      </c>
      <c r="D13" s="91">
        <v>3</v>
      </c>
      <c r="E13" s="91">
        <v>4</v>
      </c>
      <c r="F13" s="91">
        <v>5</v>
      </c>
      <c r="G13" s="92">
        <v>6</v>
      </c>
      <c r="H13" s="50"/>
      <c r="I13" s="50"/>
      <c r="J13" s="779"/>
      <c r="K13" s="779"/>
      <c r="L13" s="779"/>
      <c r="M13" s="779"/>
      <c r="N13" s="779"/>
      <c r="O13" s="779"/>
      <c r="P13" s="779"/>
      <c r="Q13" s="36"/>
      <c r="R13" s="36"/>
    </row>
    <row r="14" spans="2:18" s="35" customFormat="1" ht="35.1" customHeight="1">
      <c r="B14" s="781" t="s">
        <v>794</v>
      </c>
      <c r="C14" s="96" t="s">
        <v>132</v>
      </c>
      <c r="D14" s="494" t="s">
        <v>732</v>
      </c>
      <c r="E14" s="495" t="s">
        <v>728</v>
      </c>
      <c r="F14" s="94"/>
      <c r="G14" s="480">
        <v>40000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>
      <c r="B15" s="782"/>
      <c r="C15" s="96" t="s">
        <v>132</v>
      </c>
      <c r="D15" s="497" t="s">
        <v>732</v>
      </c>
      <c r="E15" s="494" t="s">
        <v>729</v>
      </c>
      <c r="F15" s="94"/>
      <c r="G15" s="496">
        <v>4995</v>
      </c>
    </row>
    <row r="16" spans="2:18" s="35" customFormat="1" ht="35.1" customHeight="1">
      <c r="B16" s="782"/>
      <c r="C16" s="96" t="s">
        <v>132</v>
      </c>
      <c r="D16" s="494" t="s">
        <v>732</v>
      </c>
      <c r="E16" s="498" t="s">
        <v>730</v>
      </c>
      <c r="F16" s="94"/>
      <c r="G16" s="480">
        <f>G18-G17-G15-G14</f>
        <v>330075</v>
      </c>
    </row>
    <row r="17" spans="2:7" s="35" customFormat="1" ht="35.1" customHeight="1">
      <c r="B17" s="782"/>
      <c r="C17" s="96" t="s">
        <v>132</v>
      </c>
      <c r="D17" s="494" t="s">
        <v>732</v>
      </c>
      <c r="E17" s="499" t="s">
        <v>731</v>
      </c>
      <c r="F17" s="416"/>
      <c r="G17" s="440">
        <v>34930</v>
      </c>
    </row>
    <row r="18" spans="2:7" s="35" customFormat="1" ht="35.1" customHeight="1" thickBot="1">
      <c r="B18" s="782"/>
      <c r="C18" s="462" t="s">
        <v>219</v>
      </c>
      <c r="D18" s="439"/>
      <c r="E18" s="416"/>
      <c r="F18" s="416"/>
      <c r="G18" s="441">
        <v>410000</v>
      </c>
    </row>
    <row r="19" spans="2:7" s="35" customFormat="1" ht="35.1" customHeight="1">
      <c r="B19" s="778" t="s">
        <v>795</v>
      </c>
      <c r="C19" s="96" t="s">
        <v>132</v>
      </c>
      <c r="D19" s="497" t="s">
        <v>732</v>
      </c>
      <c r="E19" s="494" t="s">
        <v>729</v>
      </c>
      <c r="F19" s="67"/>
      <c r="G19" s="496">
        <v>4995</v>
      </c>
    </row>
    <row r="20" spans="2:7" s="35" customFormat="1" ht="35.1" customHeight="1">
      <c r="B20" s="776"/>
      <c r="C20" s="96" t="s">
        <v>132</v>
      </c>
      <c r="D20" s="494" t="s">
        <v>732</v>
      </c>
      <c r="E20" s="498" t="s">
        <v>730</v>
      </c>
      <c r="F20" s="67"/>
      <c r="G20" s="67">
        <v>24005</v>
      </c>
    </row>
    <row r="21" spans="2:7" s="35" customFormat="1" ht="35.1" customHeight="1" thickBot="1">
      <c r="B21" s="777"/>
      <c r="C21" s="294" t="s">
        <v>219</v>
      </c>
      <c r="D21" s="502"/>
      <c r="E21" s="502"/>
      <c r="F21" s="94"/>
      <c r="G21" s="419">
        <v>29000</v>
      </c>
    </row>
    <row r="22" spans="2:7" s="35" customFormat="1" ht="35.1" customHeight="1">
      <c r="B22" s="778" t="s">
        <v>796</v>
      </c>
      <c r="C22" s="463" t="s">
        <v>132</v>
      </c>
      <c r="D22" s="494"/>
      <c r="E22" s="495"/>
      <c r="F22" s="67"/>
      <c r="G22" s="496"/>
    </row>
    <row r="23" spans="2:7" s="35" customFormat="1" ht="35.1" customHeight="1">
      <c r="B23" s="776"/>
      <c r="C23" s="96" t="s">
        <v>132</v>
      </c>
      <c r="D23" s="497"/>
      <c r="E23" s="494"/>
      <c r="F23" s="67"/>
      <c r="G23" s="496"/>
    </row>
    <row r="24" spans="2:7" s="35" customFormat="1" ht="35.1" customHeight="1">
      <c r="B24" s="776"/>
      <c r="C24" s="96" t="s">
        <v>132</v>
      </c>
      <c r="D24" s="494"/>
      <c r="E24" s="494"/>
      <c r="F24" s="95"/>
      <c r="G24" s="418"/>
    </row>
    <row r="25" spans="2:7" s="35" customFormat="1" ht="34.5" customHeight="1">
      <c r="B25" s="776"/>
      <c r="C25" s="96" t="s">
        <v>132</v>
      </c>
      <c r="D25" s="494"/>
      <c r="E25" s="498"/>
      <c r="F25" s="67"/>
      <c r="G25" s="411"/>
    </row>
    <row r="26" spans="2:7" s="35" customFormat="1" ht="36.75" customHeight="1" thickBot="1">
      <c r="B26" s="776"/>
      <c r="C26" s="410" t="s">
        <v>132</v>
      </c>
      <c r="D26" s="494"/>
      <c r="E26" s="498"/>
      <c r="F26" s="93"/>
      <c r="G26" s="411"/>
    </row>
    <row r="27" spans="2:7" s="35" customFormat="1" ht="2.25" hidden="1" customHeight="1">
      <c r="B27" s="776"/>
      <c r="C27" s="410"/>
      <c r="D27" s="494"/>
      <c r="E27" s="499"/>
      <c r="F27" s="93"/>
      <c r="G27" s="411"/>
    </row>
    <row r="28" spans="2:7" s="35" customFormat="1" ht="34.5" hidden="1" customHeight="1">
      <c r="B28" s="776"/>
      <c r="C28" s="410"/>
      <c r="D28" s="501"/>
      <c r="E28" s="500"/>
      <c r="F28" s="99"/>
      <c r="G28" s="415"/>
    </row>
    <row r="29" spans="2:7" s="35" customFormat="1" ht="34.5" hidden="1" customHeight="1" thickBot="1">
      <c r="B29" s="776"/>
      <c r="C29" s="294" t="s">
        <v>219</v>
      </c>
      <c r="D29" s="409"/>
      <c r="E29" s="67"/>
      <c r="F29" s="94"/>
      <c r="G29" s="424"/>
    </row>
    <row r="30" spans="2:7" s="35" customFormat="1" ht="35.25" customHeight="1" thickBot="1">
      <c r="B30" s="776"/>
      <c r="C30" s="463" t="s">
        <v>132</v>
      </c>
      <c r="D30" s="468"/>
      <c r="E30" s="464"/>
      <c r="F30" s="93"/>
      <c r="G30" s="433"/>
    </row>
    <row r="31" spans="2:7" s="35" customFormat="1" ht="35.25" customHeight="1" thickBot="1">
      <c r="B31" s="465"/>
      <c r="C31" s="438" t="s">
        <v>219</v>
      </c>
      <c r="D31" s="470"/>
      <c r="E31" s="471"/>
      <c r="F31" s="469"/>
      <c r="G31" s="472"/>
    </row>
    <row r="32" spans="2:7" s="35" customFormat="1" ht="35.1" customHeight="1">
      <c r="B32" s="778" t="s">
        <v>797</v>
      </c>
      <c r="C32" s="96" t="s">
        <v>132</v>
      </c>
      <c r="D32" s="494"/>
      <c r="E32" s="495"/>
      <c r="F32" s="67"/>
      <c r="G32" s="496"/>
    </row>
    <row r="33" spans="2:10" s="35" customFormat="1" ht="35.1" customHeight="1">
      <c r="B33" s="776"/>
      <c r="C33" s="410" t="s">
        <v>132</v>
      </c>
      <c r="D33" s="497"/>
      <c r="E33" s="494"/>
      <c r="F33" s="67"/>
      <c r="G33" s="496"/>
    </row>
    <row r="34" spans="2:10" s="35" customFormat="1" ht="35.1" customHeight="1">
      <c r="B34" s="776"/>
      <c r="C34" s="410" t="s">
        <v>132</v>
      </c>
      <c r="D34" s="494"/>
      <c r="E34" s="494"/>
      <c r="F34" s="95"/>
      <c r="G34" s="418"/>
    </row>
    <row r="35" spans="2:10" s="35" customFormat="1" ht="35.1" customHeight="1">
      <c r="B35" s="776"/>
      <c r="C35" s="410" t="s">
        <v>132</v>
      </c>
      <c r="D35" s="494"/>
      <c r="E35" s="498"/>
      <c r="F35" s="67"/>
      <c r="G35" s="411"/>
    </row>
    <row r="36" spans="2:10" s="35" customFormat="1" ht="36.75" customHeight="1">
      <c r="B36" s="776"/>
      <c r="C36" s="410" t="s">
        <v>132</v>
      </c>
      <c r="D36" s="494"/>
      <c r="E36" s="498"/>
      <c r="F36" s="93"/>
      <c r="G36" s="411"/>
    </row>
    <row r="37" spans="2:10" ht="34.5" customHeight="1" thickBot="1">
      <c r="B37" s="776"/>
      <c r="C37" s="410" t="s">
        <v>132</v>
      </c>
      <c r="D37" s="414"/>
      <c r="E37" s="481"/>
      <c r="F37" s="482"/>
      <c r="G37" s="483"/>
      <c r="H37" s="56"/>
      <c r="I37" s="56"/>
      <c r="J37" s="56"/>
    </row>
    <row r="38" spans="2:10" ht="28.5" customHeight="1" thickBot="1">
      <c r="B38" s="777"/>
      <c r="C38" s="438" t="s">
        <v>219</v>
      </c>
      <c r="D38" s="478"/>
      <c r="E38" s="479"/>
      <c r="F38" s="94"/>
      <c r="G38" s="475"/>
    </row>
    <row r="39" spans="2:10" ht="27" customHeight="1">
      <c r="B39" s="776" t="s">
        <v>798</v>
      </c>
      <c r="C39" s="96" t="s">
        <v>132</v>
      </c>
      <c r="D39" s="494"/>
      <c r="E39" s="495"/>
      <c r="F39" s="94"/>
      <c r="G39" s="480"/>
    </row>
    <row r="40" spans="2:10" ht="27" customHeight="1">
      <c r="B40" s="776"/>
      <c r="C40" s="96" t="s">
        <v>132</v>
      </c>
      <c r="D40" s="497"/>
      <c r="E40" s="494"/>
      <c r="F40" s="94"/>
      <c r="G40" s="496"/>
    </row>
    <row r="41" spans="2:10" ht="27" customHeight="1">
      <c r="B41" s="776"/>
      <c r="C41" s="96" t="s">
        <v>132</v>
      </c>
      <c r="D41" s="494"/>
      <c r="E41" s="494"/>
      <c r="F41" s="94"/>
      <c r="G41" s="480"/>
    </row>
    <row r="42" spans="2:10" ht="27" customHeight="1">
      <c r="B42" s="776"/>
      <c r="C42" s="96" t="s">
        <v>132</v>
      </c>
      <c r="D42" s="494"/>
      <c r="E42" s="498"/>
      <c r="F42" s="94"/>
      <c r="G42" s="480"/>
    </row>
    <row r="43" spans="2:10" ht="27" customHeight="1">
      <c r="B43" s="776"/>
      <c r="C43" s="96" t="s">
        <v>132</v>
      </c>
      <c r="D43" s="494"/>
      <c r="E43" s="499"/>
      <c r="F43" s="416"/>
      <c r="G43" s="440"/>
    </row>
    <row r="44" spans="2:10" ht="33" customHeight="1" thickBot="1">
      <c r="B44" s="777"/>
      <c r="C44" s="462" t="s">
        <v>219</v>
      </c>
      <c r="D44" s="439"/>
      <c r="E44" s="416"/>
      <c r="F44" s="416"/>
      <c r="G44" s="441"/>
    </row>
    <row r="45" spans="2:10" ht="20.25">
      <c r="C45" s="476"/>
    </row>
    <row r="46" spans="2:10" ht="20.25">
      <c r="C46" s="477"/>
    </row>
  </sheetData>
  <mergeCells count="7">
    <mergeCell ref="B39:B44"/>
    <mergeCell ref="B32:B38"/>
    <mergeCell ref="J12:P13"/>
    <mergeCell ref="B7:G7"/>
    <mergeCell ref="B14:B18"/>
    <mergeCell ref="B19:B21"/>
    <mergeCell ref="B22:B30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43 C24:C25 C19 C32 C22 C30 C3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P21"/>
  <sheetViews>
    <sheetView showGridLines="0" workbookViewId="0">
      <selection activeCell="P15" sqref="P15"/>
    </sheetView>
  </sheetViews>
  <sheetFormatPr defaultRowHeight="15.75"/>
  <cols>
    <col min="1" max="1" width="1.140625" style="376" customWidth="1"/>
    <col min="2" max="2" width="5.5703125" style="376" customWidth="1"/>
    <col min="3" max="3" width="28.7109375" style="376" customWidth="1"/>
    <col min="4" max="7" width="14.7109375" style="376" customWidth="1"/>
    <col min="8" max="8" width="24.140625" style="376" customWidth="1"/>
    <col min="9" max="16" width="13.7109375" style="376" customWidth="1"/>
    <col min="17" max="17" width="9.140625" style="376" customWidth="1"/>
    <col min="18" max="16384" width="9.140625" style="376"/>
  </cols>
  <sheetData>
    <row r="1" spans="1:16">
      <c r="P1" s="388" t="s">
        <v>203</v>
      </c>
    </row>
    <row r="3" spans="1:16" ht="22.5">
      <c r="B3" s="802" t="s">
        <v>691</v>
      </c>
      <c r="C3" s="802"/>
      <c r="D3" s="802"/>
      <c r="E3" s="802"/>
      <c r="F3" s="802"/>
      <c r="G3" s="802"/>
      <c r="H3" s="802"/>
      <c r="I3" s="802"/>
      <c r="J3" s="802"/>
      <c r="K3" s="802"/>
      <c r="L3" s="802"/>
      <c r="M3" s="802"/>
      <c r="N3" s="802"/>
      <c r="O3" s="802"/>
      <c r="P3" s="802"/>
    </row>
    <row r="5" spans="1:16" ht="16.5" thickBot="1">
      <c r="P5" s="377" t="s">
        <v>3</v>
      </c>
    </row>
    <row r="6" spans="1:16" ht="28.5" customHeight="1" thickBot="1">
      <c r="B6" s="803" t="s">
        <v>692</v>
      </c>
      <c r="C6" s="803" t="s">
        <v>693</v>
      </c>
      <c r="D6" s="803" t="s">
        <v>694</v>
      </c>
      <c r="E6" s="803" t="s">
        <v>695</v>
      </c>
      <c r="F6" s="803" t="s">
        <v>696</v>
      </c>
      <c r="G6" s="803" t="s">
        <v>800</v>
      </c>
      <c r="H6" s="803" t="s">
        <v>697</v>
      </c>
      <c r="I6" s="805" t="s">
        <v>799</v>
      </c>
      <c r="J6" s="806"/>
      <c r="K6" s="806"/>
      <c r="L6" s="806"/>
      <c r="M6" s="806"/>
      <c r="N6" s="806"/>
      <c r="O6" s="806"/>
      <c r="P6" s="807"/>
    </row>
    <row r="7" spans="1:16" ht="36" customHeight="1" thickBot="1">
      <c r="B7" s="804"/>
      <c r="C7" s="804"/>
      <c r="D7" s="804"/>
      <c r="E7" s="804"/>
      <c r="F7" s="804"/>
      <c r="G7" s="804"/>
      <c r="H7" s="804"/>
      <c r="I7" s="378" t="s">
        <v>698</v>
      </c>
      <c r="J7" s="378" t="s">
        <v>699</v>
      </c>
      <c r="K7" s="378" t="s">
        <v>700</v>
      </c>
      <c r="L7" s="378" t="s">
        <v>701</v>
      </c>
      <c r="M7" s="378" t="s">
        <v>702</v>
      </c>
      <c r="N7" s="378" t="s">
        <v>703</v>
      </c>
      <c r="O7" s="378" t="s">
        <v>704</v>
      </c>
      <c r="P7" s="379" t="s">
        <v>705</v>
      </c>
    </row>
    <row r="8" spans="1:16">
      <c r="A8" s="380"/>
      <c r="B8" s="792" t="s">
        <v>53</v>
      </c>
      <c r="C8" s="808" t="s">
        <v>733</v>
      </c>
      <c r="D8" s="798">
        <v>2021</v>
      </c>
      <c r="E8" s="798">
        <v>2025</v>
      </c>
      <c r="F8" s="783">
        <v>30000000</v>
      </c>
      <c r="G8" s="786">
        <v>0</v>
      </c>
      <c r="H8" s="393" t="s">
        <v>706</v>
      </c>
      <c r="I8" s="381"/>
      <c r="J8" s="381"/>
      <c r="K8" s="381"/>
      <c r="L8" s="381"/>
      <c r="M8" s="381"/>
      <c r="N8" s="381"/>
      <c r="O8" s="381"/>
      <c r="P8" s="382"/>
    </row>
    <row r="9" spans="1:16">
      <c r="A9" s="380"/>
      <c r="B9" s="793"/>
      <c r="C9" s="809"/>
      <c r="D9" s="799"/>
      <c r="E9" s="799"/>
      <c r="F9" s="784"/>
      <c r="G9" s="787"/>
      <c r="H9" s="393" t="s">
        <v>707</v>
      </c>
      <c r="I9" s="381"/>
      <c r="J9" s="381"/>
      <c r="K9" s="381"/>
      <c r="L9" s="381"/>
      <c r="M9" s="381"/>
      <c r="N9" s="381"/>
      <c r="O9" s="381"/>
      <c r="P9" s="382"/>
    </row>
    <row r="10" spans="1:16">
      <c r="A10" s="380"/>
      <c r="B10" s="793"/>
      <c r="C10" s="809"/>
      <c r="D10" s="799"/>
      <c r="E10" s="799"/>
      <c r="F10" s="784"/>
      <c r="G10" s="787"/>
      <c r="H10" s="393" t="s">
        <v>49</v>
      </c>
      <c r="I10" s="381">
        <v>10000000</v>
      </c>
      <c r="J10" s="381">
        <v>0</v>
      </c>
      <c r="K10" s="381">
        <v>10000000</v>
      </c>
      <c r="L10" s="381">
        <v>0</v>
      </c>
      <c r="M10" s="381">
        <v>10000000</v>
      </c>
      <c r="N10" s="381">
        <v>0</v>
      </c>
      <c r="O10" s="381">
        <v>10000000</v>
      </c>
      <c r="P10" s="382">
        <v>0</v>
      </c>
    </row>
    <row r="11" spans="1:16">
      <c r="A11" s="380"/>
      <c r="B11" s="793"/>
      <c r="C11" s="809"/>
      <c r="D11" s="799"/>
      <c r="E11" s="799"/>
      <c r="F11" s="784"/>
      <c r="G11" s="787"/>
      <c r="H11" s="393" t="s">
        <v>708</v>
      </c>
      <c r="I11" s="381"/>
      <c r="J11" s="381"/>
      <c r="K11" s="381"/>
      <c r="L11" s="381"/>
      <c r="M11" s="381"/>
      <c r="N11" s="381"/>
      <c r="O11" s="381"/>
      <c r="P11" s="381"/>
    </row>
    <row r="12" spans="1:16">
      <c r="A12" s="380"/>
      <c r="B12" s="794"/>
      <c r="C12" s="810"/>
      <c r="D12" s="800"/>
      <c r="E12" s="800"/>
      <c r="F12" s="785"/>
      <c r="G12" s="801"/>
      <c r="H12" s="394" t="s">
        <v>709</v>
      </c>
      <c r="I12" s="383"/>
      <c r="J12" s="383"/>
      <c r="K12" s="383"/>
      <c r="L12" s="383"/>
      <c r="M12" s="383"/>
      <c r="N12" s="383"/>
      <c r="O12" s="383"/>
      <c r="P12" s="383"/>
    </row>
    <row r="13" spans="1:16">
      <c r="A13" s="380"/>
      <c r="B13" s="792" t="s">
        <v>57</v>
      </c>
      <c r="C13" s="795" t="s">
        <v>755</v>
      </c>
      <c r="D13" s="798">
        <v>2025</v>
      </c>
      <c r="E13" s="798">
        <v>2025</v>
      </c>
      <c r="F13" s="783">
        <v>110000000</v>
      </c>
      <c r="G13" s="786">
        <v>38281035</v>
      </c>
      <c r="H13" s="393" t="s">
        <v>706</v>
      </c>
      <c r="I13" s="381"/>
      <c r="J13" s="381"/>
      <c r="K13" s="381"/>
      <c r="L13" s="381"/>
      <c r="M13" s="381"/>
      <c r="N13" s="381"/>
      <c r="O13" s="381"/>
      <c r="P13" s="382"/>
    </row>
    <row r="14" spans="1:16">
      <c r="A14" s="380"/>
      <c r="B14" s="793"/>
      <c r="C14" s="796"/>
      <c r="D14" s="799"/>
      <c r="E14" s="799"/>
      <c r="F14" s="784"/>
      <c r="G14" s="787"/>
      <c r="H14" s="393" t="s">
        <v>707</v>
      </c>
      <c r="I14" s="381"/>
      <c r="J14" s="381"/>
      <c r="K14" s="381"/>
      <c r="L14" s="381"/>
      <c r="M14" s="381"/>
      <c r="N14" s="381"/>
      <c r="O14" s="381"/>
      <c r="P14" s="382"/>
    </row>
    <row r="15" spans="1:16">
      <c r="A15" s="380"/>
      <c r="B15" s="793"/>
      <c r="C15" s="796"/>
      <c r="D15" s="799"/>
      <c r="E15" s="799"/>
      <c r="F15" s="784"/>
      <c r="G15" s="787"/>
      <c r="H15" s="393" t="s">
        <v>49</v>
      </c>
      <c r="I15" s="381">
        <v>40000000</v>
      </c>
      <c r="J15" s="503">
        <v>0</v>
      </c>
      <c r="K15" s="381">
        <v>40000000</v>
      </c>
      <c r="L15" s="381">
        <v>0</v>
      </c>
      <c r="M15" s="381">
        <v>40000000</v>
      </c>
      <c r="N15" s="381">
        <v>0</v>
      </c>
      <c r="O15" s="381">
        <v>40000000</v>
      </c>
      <c r="P15" s="382">
        <v>0</v>
      </c>
    </row>
    <row r="16" spans="1:16">
      <c r="A16" s="380"/>
      <c r="B16" s="793"/>
      <c r="C16" s="796"/>
      <c r="D16" s="799"/>
      <c r="E16" s="799"/>
      <c r="F16" s="784"/>
      <c r="G16" s="787"/>
      <c r="H16" s="393" t="s">
        <v>708</v>
      </c>
      <c r="I16" s="381"/>
      <c r="J16" s="381"/>
      <c r="K16" s="381"/>
      <c r="L16" s="381"/>
      <c r="M16" s="381"/>
      <c r="N16" s="381"/>
      <c r="O16" s="381"/>
      <c r="P16" s="382"/>
    </row>
    <row r="17" spans="1:16" ht="16.5" thickBot="1">
      <c r="A17" s="380"/>
      <c r="B17" s="794"/>
      <c r="C17" s="797"/>
      <c r="D17" s="800"/>
      <c r="E17" s="800"/>
      <c r="F17" s="785"/>
      <c r="G17" s="788"/>
      <c r="H17" s="394" t="s">
        <v>709</v>
      </c>
      <c r="I17" s="383"/>
      <c r="J17" s="383"/>
      <c r="K17" s="383"/>
      <c r="L17" s="383"/>
      <c r="M17" s="383"/>
      <c r="N17" s="383"/>
      <c r="O17" s="383"/>
      <c r="P17" s="384"/>
    </row>
    <row r="18" spans="1:16" ht="26.25" customHeight="1" thickBot="1">
      <c r="B18" s="789" t="s">
        <v>710</v>
      </c>
      <c r="C18" s="790"/>
      <c r="D18" s="790"/>
      <c r="E18" s="791"/>
      <c r="F18" s="385">
        <v>140000000</v>
      </c>
      <c r="G18" s="412">
        <f>SUM(G8:G17)</f>
        <v>38281035</v>
      </c>
      <c r="H18" s="386"/>
      <c r="I18" s="387">
        <f t="shared" ref="I18:N18" si="0">SUM(I8:I17)</f>
        <v>50000000</v>
      </c>
      <c r="J18" s="387">
        <f t="shared" si="0"/>
        <v>0</v>
      </c>
      <c r="K18" s="387">
        <f t="shared" si="0"/>
        <v>50000000</v>
      </c>
      <c r="L18" s="387">
        <f t="shared" si="0"/>
        <v>0</v>
      </c>
      <c r="M18" s="387">
        <f t="shared" si="0"/>
        <v>50000000</v>
      </c>
      <c r="N18" s="387">
        <f t="shared" si="0"/>
        <v>0</v>
      </c>
      <c r="O18" s="387">
        <v>50000000</v>
      </c>
      <c r="P18" s="387">
        <v>0</v>
      </c>
    </row>
    <row r="20" spans="1:16">
      <c r="B20" s="376" t="s">
        <v>711</v>
      </c>
    </row>
    <row r="21" spans="1:16">
      <c r="B21" s="376" t="s">
        <v>712</v>
      </c>
    </row>
  </sheetData>
  <mergeCells count="22"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  <mergeCell ref="F13:F17"/>
    <mergeCell ref="G13:G17"/>
    <mergeCell ref="B18:E18"/>
    <mergeCell ref="B13:B17"/>
    <mergeCell ref="C13:C17"/>
    <mergeCell ref="D13:D17"/>
    <mergeCell ref="E13:E17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I41"/>
  <sheetViews>
    <sheetView showGridLines="0" topLeftCell="A4" zoomScale="85" zoomScaleNormal="85" workbookViewId="0">
      <selection activeCell="C22" sqref="C22"/>
    </sheetView>
  </sheetViews>
  <sheetFormatPr defaultRowHeight="12.75"/>
  <cols>
    <col min="1" max="1" width="1.5703125" style="179" customWidth="1"/>
    <col min="2" max="2" width="39.140625" style="179" customWidth="1"/>
    <col min="3" max="6" width="20.7109375" style="179" customWidth="1"/>
    <col min="7" max="8" width="9.140625" style="179"/>
    <col min="9" max="9" width="12.7109375" style="179" bestFit="1" customWidth="1"/>
    <col min="10" max="16384" width="9.140625" style="179"/>
  </cols>
  <sheetData>
    <row r="1" spans="2:6" ht="15.75">
      <c r="B1" s="179" t="s">
        <v>758</v>
      </c>
      <c r="F1" s="9" t="s">
        <v>211</v>
      </c>
    </row>
    <row r="2" spans="2:6" ht="15.75" customHeight="1">
      <c r="B2" s="581" t="s">
        <v>685</v>
      </c>
      <c r="C2" s="581"/>
      <c r="D2" s="581"/>
      <c r="E2" s="581"/>
      <c r="F2" s="581"/>
    </row>
    <row r="3" spans="2:6" ht="40.5" customHeight="1">
      <c r="B3" s="181"/>
      <c r="C3" s="181"/>
      <c r="D3" s="181"/>
      <c r="E3" s="181"/>
      <c r="F3" s="181"/>
    </row>
    <row r="4" spans="2:6" ht="15.75">
      <c r="B4" s="581" t="s">
        <v>801</v>
      </c>
      <c r="C4" s="581"/>
      <c r="D4" s="581"/>
      <c r="E4" s="581"/>
      <c r="F4" s="581"/>
    </row>
    <row r="5" spans="2:6" ht="13.5" thickBot="1">
      <c r="F5" s="180" t="s">
        <v>3</v>
      </c>
    </row>
    <row r="6" spans="2:6" ht="36" customHeight="1" thickBot="1">
      <c r="B6" s="185" t="s">
        <v>271</v>
      </c>
      <c r="C6" s="184" t="s">
        <v>802</v>
      </c>
      <c r="D6" s="184" t="s">
        <v>803</v>
      </c>
      <c r="E6" s="184" t="s">
        <v>804</v>
      </c>
      <c r="F6" s="184" t="s">
        <v>805</v>
      </c>
    </row>
    <row r="7" spans="2:6" ht="30" customHeight="1">
      <c r="B7" s="182" t="s">
        <v>237</v>
      </c>
      <c r="C7" s="523">
        <v>4435000</v>
      </c>
      <c r="D7" s="358"/>
      <c r="E7" s="358"/>
      <c r="F7" s="358"/>
    </row>
    <row r="8" spans="2:6" ht="30" customHeight="1">
      <c r="B8" s="182" t="s">
        <v>272</v>
      </c>
      <c r="C8" s="359">
        <v>1320000</v>
      </c>
      <c r="D8" s="359"/>
      <c r="E8" s="359"/>
      <c r="F8" s="359"/>
    </row>
    <row r="9" spans="2:6" ht="30" customHeight="1" thickBot="1">
      <c r="B9" s="183" t="s">
        <v>238</v>
      </c>
      <c r="C9" s="360">
        <v>1095000</v>
      </c>
      <c r="D9" s="360"/>
      <c r="E9" s="360"/>
      <c r="F9" s="360"/>
    </row>
    <row r="10" spans="2:6" ht="13.5" thickTop="1">
      <c r="B10" s="811" t="s">
        <v>264</v>
      </c>
      <c r="C10" s="813">
        <f>C7+C8+C9</f>
        <v>6850000</v>
      </c>
      <c r="D10" s="813"/>
      <c r="E10" s="813"/>
      <c r="F10" s="813"/>
    </row>
    <row r="11" spans="2:6" ht="15" customHeight="1" thickBot="1">
      <c r="B11" s="812"/>
      <c r="C11" s="814"/>
      <c r="D11" s="814"/>
      <c r="E11" s="814"/>
      <c r="F11" s="814"/>
    </row>
    <row r="12" spans="2:6">
      <c r="B12" s="357" t="s">
        <v>579</v>
      </c>
    </row>
    <row r="13" spans="2:6">
      <c r="B13" s="181"/>
    </row>
    <row r="14" spans="2:6" ht="15.75">
      <c r="B14" s="581" t="s">
        <v>806</v>
      </c>
      <c r="C14" s="581"/>
      <c r="D14" s="581"/>
      <c r="E14" s="581"/>
      <c r="F14" s="581"/>
    </row>
    <row r="15" spans="2:6" ht="13.5" thickBot="1">
      <c r="F15" s="180" t="s">
        <v>3</v>
      </c>
    </row>
    <row r="16" spans="2:6" ht="36" customHeight="1" thickBot="1">
      <c r="B16" s="185" t="s">
        <v>273</v>
      </c>
      <c r="C16" s="184" t="s">
        <v>802</v>
      </c>
      <c r="D16" s="184" t="s">
        <v>803</v>
      </c>
      <c r="E16" s="184" t="s">
        <v>804</v>
      </c>
      <c r="F16" s="184" t="s">
        <v>805</v>
      </c>
    </row>
    <row r="17" spans="1:7" ht="30" customHeight="1">
      <c r="B17" s="182" t="s">
        <v>237</v>
      </c>
      <c r="C17" s="358">
        <v>23774121</v>
      </c>
      <c r="D17" s="358"/>
      <c r="E17" s="358"/>
      <c r="F17" s="358"/>
    </row>
    <row r="18" spans="1:7" ht="30" customHeight="1">
      <c r="B18" s="182" t="s">
        <v>272</v>
      </c>
      <c r="C18" s="359">
        <v>9794269</v>
      </c>
      <c r="D18" s="359"/>
      <c r="E18" s="359"/>
      <c r="F18" s="359"/>
    </row>
    <row r="19" spans="1:7" ht="30" customHeight="1" thickBot="1">
      <c r="B19" s="183" t="s">
        <v>238</v>
      </c>
      <c r="C19" s="360">
        <v>15579840</v>
      </c>
      <c r="D19" s="360"/>
      <c r="E19" s="360"/>
      <c r="F19" s="360"/>
    </row>
    <row r="20" spans="1:7" ht="13.5" thickTop="1">
      <c r="B20" s="811" t="s">
        <v>264</v>
      </c>
      <c r="C20" s="813">
        <f>C17+C18+C19</f>
        <v>49148230</v>
      </c>
      <c r="D20" s="813"/>
      <c r="E20" s="813"/>
      <c r="F20" s="813"/>
    </row>
    <row r="21" spans="1:7" ht="15" customHeight="1" thickBot="1">
      <c r="B21" s="812"/>
      <c r="C21" s="814"/>
      <c r="D21" s="814"/>
      <c r="E21" s="814"/>
      <c r="F21" s="814"/>
    </row>
    <row r="22" spans="1:7" ht="15" customHeight="1">
      <c r="B22" s="357" t="s">
        <v>579</v>
      </c>
      <c r="C22" s="375"/>
      <c r="D22" s="375"/>
      <c r="E22" s="375"/>
      <c r="F22" s="375"/>
    </row>
    <row r="23" spans="1:7" ht="10.5" customHeight="1">
      <c r="B23" s="186"/>
      <c r="C23" s="375"/>
      <c r="D23" s="375"/>
      <c r="E23" s="375"/>
      <c r="F23" s="375"/>
    </row>
    <row r="24" spans="1:7" ht="15" customHeight="1">
      <c r="B24" s="815" t="s">
        <v>713</v>
      </c>
      <c r="C24" s="815"/>
      <c r="D24" s="815"/>
      <c r="E24" s="815"/>
      <c r="F24" s="815"/>
    </row>
    <row r="25" spans="1:7" ht="13.5" thickBot="1">
      <c r="B25" s="181"/>
      <c r="E25" s="54"/>
      <c r="F25" s="180" t="s">
        <v>3</v>
      </c>
    </row>
    <row r="26" spans="1:7" ht="48" customHeight="1" thickBot="1">
      <c r="B26" s="392"/>
      <c r="C26" s="397" t="s">
        <v>720</v>
      </c>
      <c r="D26" s="398" t="s">
        <v>715</v>
      </c>
      <c r="E26" s="396" t="s">
        <v>719</v>
      </c>
      <c r="F26" s="254" t="s">
        <v>715</v>
      </c>
    </row>
    <row r="27" spans="1:7" ht="34.5" customHeight="1" thickBot="1">
      <c r="A27" s="195"/>
      <c r="B27" s="420" t="s">
        <v>762</v>
      </c>
      <c r="C27" s="421">
        <v>4</v>
      </c>
      <c r="D27" s="399">
        <v>1437691</v>
      </c>
      <c r="E27" s="399">
        <v>38</v>
      </c>
      <c r="F27" s="429">
        <v>5301590</v>
      </c>
    </row>
    <row r="28" spans="1:7">
      <c r="B28" s="181" t="s">
        <v>579</v>
      </c>
    </row>
    <row r="29" spans="1:7" ht="13.5" thickBot="1">
      <c r="B29" s="389"/>
      <c r="C29" s="389"/>
      <c r="D29" s="389"/>
      <c r="E29" s="389"/>
      <c r="F29" s="180" t="s">
        <v>3</v>
      </c>
      <c r="G29" s="181"/>
    </row>
    <row r="30" spans="1:7" ht="36.75" customHeight="1" thickBot="1">
      <c r="B30" s="816" t="s">
        <v>714</v>
      </c>
      <c r="C30" s="817"/>
      <c r="D30" s="817"/>
      <c r="E30" s="818"/>
      <c r="F30" s="374" t="s">
        <v>716</v>
      </c>
      <c r="G30" s="370"/>
    </row>
    <row r="31" spans="1:7" ht="40.5" customHeight="1" thickBot="1">
      <c r="B31" s="819" t="s">
        <v>763</v>
      </c>
      <c r="C31" s="820"/>
      <c r="D31" s="820"/>
      <c r="E31" s="821"/>
      <c r="F31" s="430">
        <v>0</v>
      </c>
      <c r="G31" s="181"/>
    </row>
    <row r="32" spans="1:7" ht="40.5" customHeight="1" thickBot="1">
      <c r="B32" s="819" t="s">
        <v>764</v>
      </c>
      <c r="C32" s="820"/>
      <c r="D32" s="820"/>
      <c r="E32" s="821"/>
      <c r="F32" s="390">
        <v>38800</v>
      </c>
      <c r="G32" s="181"/>
    </row>
    <row r="33" spans="2:9" ht="40.5" customHeight="1" thickBot="1">
      <c r="B33" s="819" t="s">
        <v>764</v>
      </c>
      <c r="C33" s="820"/>
      <c r="D33" s="820"/>
      <c r="E33" s="821"/>
      <c r="F33" s="390">
        <v>1398891</v>
      </c>
      <c r="G33" s="181"/>
    </row>
    <row r="34" spans="2:9" ht="40.5" customHeight="1">
      <c r="B34" s="819" t="s">
        <v>764</v>
      </c>
      <c r="C34" s="820"/>
      <c r="D34" s="820"/>
      <c r="E34" s="821"/>
      <c r="F34" s="390">
        <v>0</v>
      </c>
      <c r="G34" s="181"/>
      <c r="I34" s="473"/>
    </row>
    <row r="35" spans="2:9" ht="40.5" customHeight="1">
      <c r="B35" s="823"/>
      <c r="C35" s="824"/>
      <c r="D35" s="824"/>
      <c r="E35" s="825"/>
      <c r="F35" s="390"/>
      <c r="G35" s="181"/>
    </row>
    <row r="36" spans="2:9" ht="40.5" customHeight="1" thickBot="1">
      <c r="B36" s="826"/>
      <c r="C36" s="827"/>
      <c r="D36" s="827"/>
      <c r="E36" s="828"/>
      <c r="F36" s="391"/>
      <c r="G36" s="181"/>
    </row>
    <row r="37" spans="2:9" ht="40.5" customHeight="1">
      <c r="F37" s="484"/>
      <c r="G37" s="181"/>
    </row>
    <row r="38" spans="2:9" ht="40.5" customHeight="1">
      <c r="B38" s="822" t="s">
        <v>718</v>
      </c>
      <c r="C38" s="822"/>
      <c r="D38" s="822"/>
      <c r="E38" s="822"/>
      <c r="F38" s="822"/>
      <c r="G38" s="181"/>
    </row>
    <row r="39" spans="2:9" ht="3" customHeight="1">
      <c r="B39" s="822"/>
      <c r="C39" s="822"/>
      <c r="D39" s="822"/>
      <c r="E39" s="822"/>
      <c r="F39" s="822"/>
      <c r="G39" s="181"/>
    </row>
    <row r="40" spans="2:9" ht="12.75" customHeight="1">
      <c r="B40" s="395" t="s">
        <v>717</v>
      </c>
      <c r="G40" s="181"/>
    </row>
    <row r="41" spans="2:9" ht="26.25" customHeight="1">
      <c r="G41" s="181"/>
    </row>
  </sheetData>
  <mergeCells count="22">
    <mergeCell ref="B24:F24"/>
    <mergeCell ref="B30:E30"/>
    <mergeCell ref="B31:E31"/>
    <mergeCell ref="B32:E32"/>
    <mergeCell ref="B38:F39"/>
    <mergeCell ref="B33:E33"/>
    <mergeCell ref="B34:E34"/>
    <mergeCell ref="B35:E35"/>
    <mergeCell ref="B36:E36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M150"/>
  <sheetViews>
    <sheetView showGridLines="0" topLeftCell="A136" workbookViewId="0">
      <selection activeCell="H74" sqref="H74"/>
    </sheetView>
  </sheetViews>
  <sheetFormatPr defaultRowHeight="15.75"/>
  <cols>
    <col min="1" max="1" width="0.85546875" style="179" customWidth="1"/>
    <col min="2" max="2" width="21.7109375" style="179" customWidth="1"/>
    <col min="3" max="3" width="45.7109375" style="179" customWidth="1"/>
    <col min="4" max="4" width="7.5703125" style="179" customWidth="1"/>
    <col min="5" max="8" width="18.28515625" style="68" customWidth="1"/>
    <col min="9" max="9" width="16.5703125" style="179" customWidth="1"/>
    <col min="10" max="11" width="9.140625" style="179"/>
    <col min="12" max="12" width="14.5703125" style="179" customWidth="1"/>
    <col min="13" max="13" width="28.5703125" style="179" customWidth="1"/>
    <col min="14" max="256" width="9.140625" style="179"/>
    <col min="257" max="257" width="2.7109375" style="179" customWidth="1"/>
    <col min="258" max="258" width="21.7109375" style="179" customWidth="1"/>
    <col min="259" max="259" width="45.7109375" style="179" customWidth="1"/>
    <col min="260" max="260" width="7.5703125" style="179" customWidth="1"/>
    <col min="261" max="264" width="15.7109375" style="179" customWidth="1"/>
    <col min="265" max="512" width="9.140625" style="179"/>
    <col min="513" max="513" width="2.7109375" style="179" customWidth="1"/>
    <col min="514" max="514" width="21.7109375" style="179" customWidth="1"/>
    <col min="515" max="515" width="45.7109375" style="179" customWidth="1"/>
    <col min="516" max="516" width="7.5703125" style="179" customWidth="1"/>
    <col min="517" max="520" width="15.7109375" style="179" customWidth="1"/>
    <col min="521" max="768" width="9.140625" style="179"/>
    <col min="769" max="769" width="2.7109375" style="179" customWidth="1"/>
    <col min="770" max="770" width="21.7109375" style="179" customWidth="1"/>
    <col min="771" max="771" width="45.7109375" style="179" customWidth="1"/>
    <col min="772" max="772" width="7.5703125" style="179" customWidth="1"/>
    <col min="773" max="776" width="15.7109375" style="179" customWidth="1"/>
    <col min="777" max="1024" width="9.140625" style="179"/>
    <col min="1025" max="1025" width="2.7109375" style="179" customWidth="1"/>
    <col min="1026" max="1026" width="21.7109375" style="179" customWidth="1"/>
    <col min="1027" max="1027" width="45.7109375" style="179" customWidth="1"/>
    <col min="1028" max="1028" width="7.5703125" style="179" customWidth="1"/>
    <col min="1029" max="1032" width="15.7109375" style="179" customWidth="1"/>
    <col min="1033" max="1280" width="9.140625" style="179"/>
    <col min="1281" max="1281" width="2.7109375" style="179" customWidth="1"/>
    <col min="1282" max="1282" width="21.7109375" style="179" customWidth="1"/>
    <col min="1283" max="1283" width="45.7109375" style="179" customWidth="1"/>
    <col min="1284" max="1284" width="7.5703125" style="179" customWidth="1"/>
    <col min="1285" max="1288" width="15.7109375" style="179" customWidth="1"/>
    <col min="1289" max="1536" width="9.140625" style="179"/>
    <col min="1537" max="1537" width="2.7109375" style="179" customWidth="1"/>
    <col min="1538" max="1538" width="21.7109375" style="179" customWidth="1"/>
    <col min="1539" max="1539" width="45.7109375" style="179" customWidth="1"/>
    <col min="1540" max="1540" width="7.5703125" style="179" customWidth="1"/>
    <col min="1541" max="1544" width="15.7109375" style="179" customWidth="1"/>
    <col min="1545" max="1792" width="9.140625" style="179"/>
    <col min="1793" max="1793" width="2.7109375" style="179" customWidth="1"/>
    <col min="1794" max="1794" width="21.7109375" style="179" customWidth="1"/>
    <col min="1795" max="1795" width="45.7109375" style="179" customWidth="1"/>
    <col min="1796" max="1796" width="7.5703125" style="179" customWidth="1"/>
    <col min="1797" max="1800" width="15.7109375" style="179" customWidth="1"/>
    <col min="1801" max="2048" width="9.140625" style="179"/>
    <col min="2049" max="2049" width="2.7109375" style="179" customWidth="1"/>
    <col min="2050" max="2050" width="21.7109375" style="179" customWidth="1"/>
    <col min="2051" max="2051" width="45.7109375" style="179" customWidth="1"/>
    <col min="2052" max="2052" width="7.5703125" style="179" customWidth="1"/>
    <col min="2053" max="2056" width="15.7109375" style="179" customWidth="1"/>
    <col min="2057" max="2304" width="9.140625" style="179"/>
    <col min="2305" max="2305" width="2.7109375" style="179" customWidth="1"/>
    <col min="2306" max="2306" width="21.7109375" style="179" customWidth="1"/>
    <col min="2307" max="2307" width="45.7109375" style="179" customWidth="1"/>
    <col min="2308" max="2308" width="7.5703125" style="179" customWidth="1"/>
    <col min="2309" max="2312" width="15.7109375" style="179" customWidth="1"/>
    <col min="2313" max="2560" width="9.140625" style="179"/>
    <col min="2561" max="2561" width="2.7109375" style="179" customWidth="1"/>
    <col min="2562" max="2562" width="21.7109375" style="179" customWidth="1"/>
    <col min="2563" max="2563" width="45.7109375" style="179" customWidth="1"/>
    <col min="2564" max="2564" width="7.5703125" style="179" customWidth="1"/>
    <col min="2565" max="2568" width="15.7109375" style="179" customWidth="1"/>
    <col min="2569" max="2816" width="9.140625" style="179"/>
    <col min="2817" max="2817" width="2.7109375" style="179" customWidth="1"/>
    <col min="2818" max="2818" width="21.7109375" style="179" customWidth="1"/>
    <col min="2819" max="2819" width="45.7109375" style="179" customWidth="1"/>
    <col min="2820" max="2820" width="7.5703125" style="179" customWidth="1"/>
    <col min="2821" max="2824" width="15.7109375" style="179" customWidth="1"/>
    <col min="2825" max="3072" width="9.140625" style="179"/>
    <col min="3073" max="3073" width="2.7109375" style="179" customWidth="1"/>
    <col min="3074" max="3074" width="21.7109375" style="179" customWidth="1"/>
    <col min="3075" max="3075" width="45.7109375" style="179" customWidth="1"/>
    <col min="3076" max="3076" width="7.5703125" style="179" customWidth="1"/>
    <col min="3077" max="3080" width="15.7109375" style="179" customWidth="1"/>
    <col min="3081" max="3328" width="9.140625" style="179"/>
    <col min="3329" max="3329" width="2.7109375" style="179" customWidth="1"/>
    <col min="3330" max="3330" width="21.7109375" style="179" customWidth="1"/>
    <col min="3331" max="3331" width="45.7109375" style="179" customWidth="1"/>
    <col min="3332" max="3332" width="7.5703125" style="179" customWidth="1"/>
    <col min="3333" max="3336" width="15.7109375" style="179" customWidth="1"/>
    <col min="3337" max="3584" width="9.140625" style="179"/>
    <col min="3585" max="3585" width="2.7109375" style="179" customWidth="1"/>
    <col min="3586" max="3586" width="21.7109375" style="179" customWidth="1"/>
    <col min="3587" max="3587" width="45.7109375" style="179" customWidth="1"/>
    <col min="3588" max="3588" width="7.5703125" style="179" customWidth="1"/>
    <col min="3589" max="3592" width="15.7109375" style="179" customWidth="1"/>
    <col min="3593" max="3840" width="9.140625" style="179"/>
    <col min="3841" max="3841" width="2.7109375" style="179" customWidth="1"/>
    <col min="3842" max="3842" width="21.7109375" style="179" customWidth="1"/>
    <col min="3843" max="3843" width="45.7109375" style="179" customWidth="1"/>
    <col min="3844" max="3844" width="7.5703125" style="179" customWidth="1"/>
    <col min="3845" max="3848" width="15.7109375" style="179" customWidth="1"/>
    <col min="3849" max="4096" width="9.140625" style="179"/>
    <col min="4097" max="4097" width="2.7109375" style="179" customWidth="1"/>
    <col min="4098" max="4098" width="21.7109375" style="179" customWidth="1"/>
    <col min="4099" max="4099" width="45.7109375" style="179" customWidth="1"/>
    <col min="4100" max="4100" width="7.5703125" style="179" customWidth="1"/>
    <col min="4101" max="4104" width="15.7109375" style="179" customWidth="1"/>
    <col min="4105" max="4352" width="9.140625" style="179"/>
    <col min="4353" max="4353" width="2.7109375" style="179" customWidth="1"/>
    <col min="4354" max="4354" width="21.7109375" style="179" customWidth="1"/>
    <col min="4355" max="4355" width="45.7109375" style="179" customWidth="1"/>
    <col min="4356" max="4356" width="7.5703125" style="179" customWidth="1"/>
    <col min="4357" max="4360" width="15.7109375" style="179" customWidth="1"/>
    <col min="4361" max="4608" width="9.140625" style="179"/>
    <col min="4609" max="4609" width="2.7109375" style="179" customWidth="1"/>
    <col min="4610" max="4610" width="21.7109375" style="179" customWidth="1"/>
    <col min="4611" max="4611" width="45.7109375" style="179" customWidth="1"/>
    <col min="4612" max="4612" width="7.5703125" style="179" customWidth="1"/>
    <col min="4613" max="4616" width="15.7109375" style="179" customWidth="1"/>
    <col min="4617" max="4864" width="9.140625" style="179"/>
    <col min="4865" max="4865" width="2.7109375" style="179" customWidth="1"/>
    <col min="4866" max="4866" width="21.7109375" style="179" customWidth="1"/>
    <col min="4867" max="4867" width="45.7109375" style="179" customWidth="1"/>
    <col min="4868" max="4868" width="7.5703125" style="179" customWidth="1"/>
    <col min="4869" max="4872" width="15.7109375" style="179" customWidth="1"/>
    <col min="4873" max="5120" width="9.140625" style="179"/>
    <col min="5121" max="5121" width="2.7109375" style="179" customWidth="1"/>
    <col min="5122" max="5122" width="21.7109375" style="179" customWidth="1"/>
    <col min="5123" max="5123" width="45.7109375" style="179" customWidth="1"/>
    <col min="5124" max="5124" width="7.5703125" style="179" customWidth="1"/>
    <col min="5125" max="5128" width="15.7109375" style="179" customWidth="1"/>
    <col min="5129" max="5376" width="9.140625" style="179"/>
    <col min="5377" max="5377" width="2.7109375" style="179" customWidth="1"/>
    <col min="5378" max="5378" width="21.7109375" style="179" customWidth="1"/>
    <col min="5379" max="5379" width="45.7109375" style="179" customWidth="1"/>
    <col min="5380" max="5380" width="7.5703125" style="179" customWidth="1"/>
    <col min="5381" max="5384" width="15.7109375" style="179" customWidth="1"/>
    <col min="5385" max="5632" width="9.140625" style="179"/>
    <col min="5633" max="5633" width="2.7109375" style="179" customWidth="1"/>
    <col min="5634" max="5634" width="21.7109375" style="179" customWidth="1"/>
    <col min="5635" max="5635" width="45.7109375" style="179" customWidth="1"/>
    <col min="5636" max="5636" width="7.5703125" style="179" customWidth="1"/>
    <col min="5637" max="5640" width="15.7109375" style="179" customWidth="1"/>
    <col min="5641" max="5888" width="9.140625" style="179"/>
    <col min="5889" max="5889" width="2.7109375" style="179" customWidth="1"/>
    <col min="5890" max="5890" width="21.7109375" style="179" customWidth="1"/>
    <col min="5891" max="5891" width="45.7109375" style="179" customWidth="1"/>
    <col min="5892" max="5892" width="7.5703125" style="179" customWidth="1"/>
    <col min="5893" max="5896" width="15.7109375" style="179" customWidth="1"/>
    <col min="5897" max="6144" width="9.140625" style="179"/>
    <col min="6145" max="6145" width="2.7109375" style="179" customWidth="1"/>
    <col min="6146" max="6146" width="21.7109375" style="179" customWidth="1"/>
    <col min="6147" max="6147" width="45.7109375" style="179" customWidth="1"/>
    <col min="6148" max="6148" width="7.5703125" style="179" customWidth="1"/>
    <col min="6149" max="6152" width="15.7109375" style="179" customWidth="1"/>
    <col min="6153" max="6400" width="9.140625" style="179"/>
    <col min="6401" max="6401" width="2.7109375" style="179" customWidth="1"/>
    <col min="6402" max="6402" width="21.7109375" style="179" customWidth="1"/>
    <col min="6403" max="6403" width="45.7109375" style="179" customWidth="1"/>
    <col min="6404" max="6404" width="7.5703125" style="179" customWidth="1"/>
    <col min="6405" max="6408" width="15.7109375" style="179" customWidth="1"/>
    <col min="6409" max="6656" width="9.140625" style="179"/>
    <col min="6657" max="6657" width="2.7109375" style="179" customWidth="1"/>
    <col min="6658" max="6658" width="21.7109375" style="179" customWidth="1"/>
    <col min="6659" max="6659" width="45.7109375" style="179" customWidth="1"/>
    <col min="6660" max="6660" width="7.5703125" style="179" customWidth="1"/>
    <col min="6661" max="6664" width="15.7109375" style="179" customWidth="1"/>
    <col min="6665" max="6912" width="9.140625" style="179"/>
    <col min="6913" max="6913" width="2.7109375" style="179" customWidth="1"/>
    <col min="6914" max="6914" width="21.7109375" style="179" customWidth="1"/>
    <col min="6915" max="6915" width="45.7109375" style="179" customWidth="1"/>
    <col min="6916" max="6916" width="7.5703125" style="179" customWidth="1"/>
    <col min="6917" max="6920" width="15.7109375" style="179" customWidth="1"/>
    <col min="6921" max="7168" width="9.140625" style="179"/>
    <col min="7169" max="7169" width="2.7109375" style="179" customWidth="1"/>
    <col min="7170" max="7170" width="21.7109375" style="179" customWidth="1"/>
    <col min="7171" max="7171" width="45.7109375" style="179" customWidth="1"/>
    <col min="7172" max="7172" width="7.5703125" style="179" customWidth="1"/>
    <col min="7173" max="7176" width="15.7109375" style="179" customWidth="1"/>
    <col min="7177" max="7424" width="9.140625" style="179"/>
    <col min="7425" max="7425" width="2.7109375" style="179" customWidth="1"/>
    <col min="7426" max="7426" width="21.7109375" style="179" customWidth="1"/>
    <col min="7427" max="7427" width="45.7109375" style="179" customWidth="1"/>
    <col min="7428" max="7428" width="7.5703125" style="179" customWidth="1"/>
    <col min="7429" max="7432" width="15.7109375" style="179" customWidth="1"/>
    <col min="7433" max="7680" width="9.140625" style="179"/>
    <col min="7681" max="7681" width="2.7109375" style="179" customWidth="1"/>
    <col min="7682" max="7682" width="21.7109375" style="179" customWidth="1"/>
    <col min="7683" max="7683" width="45.7109375" style="179" customWidth="1"/>
    <col min="7684" max="7684" width="7.5703125" style="179" customWidth="1"/>
    <col min="7685" max="7688" width="15.7109375" style="179" customWidth="1"/>
    <col min="7689" max="7936" width="9.140625" style="179"/>
    <col min="7937" max="7937" width="2.7109375" style="179" customWidth="1"/>
    <col min="7938" max="7938" width="21.7109375" style="179" customWidth="1"/>
    <col min="7939" max="7939" width="45.7109375" style="179" customWidth="1"/>
    <col min="7940" max="7940" width="7.5703125" style="179" customWidth="1"/>
    <col min="7941" max="7944" width="15.7109375" style="179" customWidth="1"/>
    <col min="7945" max="8192" width="9.140625" style="179"/>
    <col min="8193" max="8193" width="2.7109375" style="179" customWidth="1"/>
    <col min="8194" max="8194" width="21.7109375" style="179" customWidth="1"/>
    <col min="8195" max="8195" width="45.7109375" style="179" customWidth="1"/>
    <col min="8196" max="8196" width="7.5703125" style="179" customWidth="1"/>
    <col min="8197" max="8200" width="15.7109375" style="179" customWidth="1"/>
    <col min="8201" max="8448" width="9.140625" style="179"/>
    <col min="8449" max="8449" width="2.7109375" style="179" customWidth="1"/>
    <col min="8450" max="8450" width="21.7109375" style="179" customWidth="1"/>
    <col min="8451" max="8451" width="45.7109375" style="179" customWidth="1"/>
    <col min="8452" max="8452" width="7.5703125" style="179" customWidth="1"/>
    <col min="8453" max="8456" width="15.7109375" style="179" customWidth="1"/>
    <col min="8457" max="8704" width="9.140625" style="179"/>
    <col min="8705" max="8705" width="2.7109375" style="179" customWidth="1"/>
    <col min="8706" max="8706" width="21.7109375" style="179" customWidth="1"/>
    <col min="8707" max="8707" width="45.7109375" style="179" customWidth="1"/>
    <col min="8708" max="8708" width="7.5703125" style="179" customWidth="1"/>
    <col min="8709" max="8712" width="15.7109375" style="179" customWidth="1"/>
    <col min="8713" max="8960" width="9.140625" style="179"/>
    <col min="8961" max="8961" width="2.7109375" style="179" customWidth="1"/>
    <col min="8962" max="8962" width="21.7109375" style="179" customWidth="1"/>
    <col min="8963" max="8963" width="45.7109375" style="179" customWidth="1"/>
    <col min="8964" max="8964" width="7.5703125" style="179" customWidth="1"/>
    <col min="8965" max="8968" width="15.7109375" style="179" customWidth="1"/>
    <col min="8969" max="9216" width="9.140625" style="179"/>
    <col min="9217" max="9217" width="2.7109375" style="179" customWidth="1"/>
    <col min="9218" max="9218" width="21.7109375" style="179" customWidth="1"/>
    <col min="9219" max="9219" width="45.7109375" style="179" customWidth="1"/>
    <col min="9220" max="9220" width="7.5703125" style="179" customWidth="1"/>
    <col min="9221" max="9224" width="15.7109375" style="179" customWidth="1"/>
    <col min="9225" max="9472" width="9.140625" style="179"/>
    <col min="9473" max="9473" width="2.7109375" style="179" customWidth="1"/>
    <col min="9474" max="9474" width="21.7109375" style="179" customWidth="1"/>
    <col min="9475" max="9475" width="45.7109375" style="179" customWidth="1"/>
    <col min="9476" max="9476" width="7.5703125" style="179" customWidth="1"/>
    <col min="9477" max="9480" width="15.7109375" style="179" customWidth="1"/>
    <col min="9481" max="9728" width="9.140625" style="179"/>
    <col min="9729" max="9729" width="2.7109375" style="179" customWidth="1"/>
    <col min="9730" max="9730" width="21.7109375" style="179" customWidth="1"/>
    <col min="9731" max="9731" width="45.7109375" style="179" customWidth="1"/>
    <col min="9732" max="9732" width="7.5703125" style="179" customWidth="1"/>
    <col min="9733" max="9736" width="15.7109375" style="179" customWidth="1"/>
    <col min="9737" max="9984" width="9.140625" style="179"/>
    <col min="9985" max="9985" width="2.7109375" style="179" customWidth="1"/>
    <col min="9986" max="9986" width="21.7109375" style="179" customWidth="1"/>
    <col min="9987" max="9987" width="45.7109375" style="179" customWidth="1"/>
    <col min="9988" max="9988" width="7.5703125" style="179" customWidth="1"/>
    <col min="9989" max="9992" width="15.7109375" style="179" customWidth="1"/>
    <col min="9993" max="10240" width="9.140625" style="179"/>
    <col min="10241" max="10241" width="2.7109375" style="179" customWidth="1"/>
    <col min="10242" max="10242" width="21.7109375" style="179" customWidth="1"/>
    <col min="10243" max="10243" width="45.7109375" style="179" customWidth="1"/>
    <col min="10244" max="10244" width="7.5703125" style="179" customWidth="1"/>
    <col min="10245" max="10248" width="15.7109375" style="179" customWidth="1"/>
    <col min="10249" max="10496" width="9.140625" style="179"/>
    <col min="10497" max="10497" width="2.7109375" style="179" customWidth="1"/>
    <col min="10498" max="10498" width="21.7109375" style="179" customWidth="1"/>
    <col min="10499" max="10499" width="45.7109375" style="179" customWidth="1"/>
    <col min="10500" max="10500" width="7.5703125" style="179" customWidth="1"/>
    <col min="10501" max="10504" width="15.7109375" style="179" customWidth="1"/>
    <col min="10505" max="10752" width="9.140625" style="179"/>
    <col min="10753" max="10753" width="2.7109375" style="179" customWidth="1"/>
    <col min="10754" max="10754" width="21.7109375" style="179" customWidth="1"/>
    <col min="10755" max="10755" width="45.7109375" style="179" customWidth="1"/>
    <col min="10756" max="10756" width="7.5703125" style="179" customWidth="1"/>
    <col min="10757" max="10760" width="15.7109375" style="179" customWidth="1"/>
    <col min="10761" max="11008" width="9.140625" style="179"/>
    <col min="11009" max="11009" width="2.7109375" style="179" customWidth="1"/>
    <col min="11010" max="11010" width="21.7109375" style="179" customWidth="1"/>
    <col min="11011" max="11011" width="45.7109375" style="179" customWidth="1"/>
    <col min="11012" max="11012" width="7.5703125" style="179" customWidth="1"/>
    <col min="11013" max="11016" width="15.7109375" style="179" customWidth="1"/>
    <col min="11017" max="11264" width="9.140625" style="179"/>
    <col min="11265" max="11265" width="2.7109375" style="179" customWidth="1"/>
    <col min="11266" max="11266" width="21.7109375" style="179" customWidth="1"/>
    <col min="11267" max="11267" width="45.7109375" style="179" customWidth="1"/>
    <col min="11268" max="11268" width="7.5703125" style="179" customWidth="1"/>
    <col min="11269" max="11272" width="15.7109375" style="179" customWidth="1"/>
    <col min="11273" max="11520" width="9.140625" style="179"/>
    <col min="11521" max="11521" width="2.7109375" style="179" customWidth="1"/>
    <col min="11522" max="11522" width="21.7109375" style="179" customWidth="1"/>
    <col min="11523" max="11523" width="45.7109375" style="179" customWidth="1"/>
    <col min="11524" max="11524" width="7.5703125" style="179" customWidth="1"/>
    <col min="11525" max="11528" width="15.7109375" style="179" customWidth="1"/>
    <col min="11529" max="11776" width="9.140625" style="179"/>
    <col min="11777" max="11777" width="2.7109375" style="179" customWidth="1"/>
    <col min="11778" max="11778" width="21.7109375" style="179" customWidth="1"/>
    <col min="11779" max="11779" width="45.7109375" style="179" customWidth="1"/>
    <col min="11780" max="11780" width="7.5703125" style="179" customWidth="1"/>
    <col min="11781" max="11784" width="15.7109375" style="179" customWidth="1"/>
    <col min="11785" max="12032" width="9.140625" style="179"/>
    <col min="12033" max="12033" width="2.7109375" style="179" customWidth="1"/>
    <col min="12034" max="12034" width="21.7109375" style="179" customWidth="1"/>
    <col min="12035" max="12035" width="45.7109375" style="179" customWidth="1"/>
    <col min="12036" max="12036" width="7.5703125" style="179" customWidth="1"/>
    <col min="12037" max="12040" width="15.7109375" style="179" customWidth="1"/>
    <col min="12041" max="12288" width="9.140625" style="179"/>
    <col min="12289" max="12289" width="2.7109375" style="179" customWidth="1"/>
    <col min="12290" max="12290" width="21.7109375" style="179" customWidth="1"/>
    <col min="12291" max="12291" width="45.7109375" style="179" customWidth="1"/>
    <col min="12292" max="12292" width="7.5703125" style="179" customWidth="1"/>
    <col min="12293" max="12296" width="15.7109375" style="179" customWidth="1"/>
    <col min="12297" max="12544" width="9.140625" style="179"/>
    <col min="12545" max="12545" width="2.7109375" style="179" customWidth="1"/>
    <col min="12546" max="12546" width="21.7109375" style="179" customWidth="1"/>
    <col min="12547" max="12547" width="45.7109375" style="179" customWidth="1"/>
    <col min="12548" max="12548" width="7.5703125" style="179" customWidth="1"/>
    <col min="12549" max="12552" width="15.7109375" style="179" customWidth="1"/>
    <col min="12553" max="12800" width="9.140625" style="179"/>
    <col min="12801" max="12801" width="2.7109375" style="179" customWidth="1"/>
    <col min="12802" max="12802" width="21.7109375" style="179" customWidth="1"/>
    <col min="12803" max="12803" width="45.7109375" style="179" customWidth="1"/>
    <col min="12804" max="12804" width="7.5703125" style="179" customWidth="1"/>
    <col min="12805" max="12808" width="15.7109375" style="179" customWidth="1"/>
    <col min="12809" max="13056" width="9.140625" style="179"/>
    <col min="13057" max="13057" width="2.7109375" style="179" customWidth="1"/>
    <col min="13058" max="13058" width="21.7109375" style="179" customWidth="1"/>
    <col min="13059" max="13059" width="45.7109375" style="179" customWidth="1"/>
    <col min="13060" max="13060" width="7.5703125" style="179" customWidth="1"/>
    <col min="13061" max="13064" width="15.7109375" style="179" customWidth="1"/>
    <col min="13065" max="13312" width="9.140625" style="179"/>
    <col min="13313" max="13313" width="2.7109375" style="179" customWidth="1"/>
    <col min="13314" max="13314" width="21.7109375" style="179" customWidth="1"/>
    <col min="13315" max="13315" width="45.7109375" style="179" customWidth="1"/>
    <col min="13316" max="13316" width="7.5703125" style="179" customWidth="1"/>
    <col min="13317" max="13320" width="15.7109375" style="179" customWidth="1"/>
    <col min="13321" max="13568" width="9.140625" style="179"/>
    <col min="13569" max="13569" width="2.7109375" style="179" customWidth="1"/>
    <col min="13570" max="13570" width="21.7109375" style="179" customWidth="1"/>
    <col min="13571" max="13571" width="45.7109375" style="179" customWidth="1"/>
    <col min="13572" max="13572" width="7.5703125" style="179" customWidth="1"/>
    <col min="13573" max="13576" width="15.7109375" style="179" customWidth="1"/>
    <col min="13577" max="13824" width="9.140625" style="179"/>
    <col min="13825" max="13825" width="2.7109375" style="179" customWidth="1"/>
    <col min="13826" max="13826" width="21.7109375" style="179" customWidth="1"/>
    <col min="13827" max="13827" width="45.7109375" style="179" customWidth="1"/>
    <col min="13828" max="13828" width="7.5703125" style="179" customWidth="1"/>
    <col min="13829" max="13832" width="15.7109375" style="179" customWidth="1"/>
    <col min="13833" max="14080" width="9.140625" style="179"/>
    <col min="14081" max="14081" width="2.7109375" style="179" customWidth="1"/>
    <col min="14082" max="14082" width="21.7109375" style="179" customWidth="1"/>
    <col min="14083" max="14083" width="45.7109375" style="179" customWidth="1"/>
    <col min="14084" max="14084" width="7.5703125" style="179" customWidth="1"/>
    <col min="14085" max="14088" width="15.7109375" style="179" customWidth="1"/>
    <col min="14089" max="14336" width="9.140625" style="179"/>
    <col min="14337" max="14337" width="2.7109375" style="179" customWidth="1"/>
    <col min="14338" max="14338" width="21.7109375" style="179" customWidth="1"/>
    <col min="14339" max="14339" width="45.7109375" style="179" customWidth="1"/>
    <col min="14340" max="14340" width="7.5703125" style="179" customWidth="1"/>
    <col min="14341" max="14344" width="15.7109375" style="179" customWidth="1"/>
    <col min="14345" max="14592" width="9.140625" style="179"/>
    <col min="14593" max="14593" width="2.7109375" style="179" customWidth="1"/>
    <col min="14594" max="14594" width="21.7109375" style="179" customWidth="1"/>
    <col min="14595" max="14595" width="45.7109375" style="179" customWidth="1"/>
    <col min="14596" max="14596" width="7.5703125" style="179" customWidth="1"/>
    <col min="14597" max="14600" width="15.7109375" style="179" customWidth="1"/>
    <col min="14601" max="14848" width="9.140625" style="179"/>
    <col min="14849" max="14849" width="2.7109375" style="179" customWidth="1"/>
    <col min="14850" max="14850" width="21.7109375" style="179" customWidth="1"/>
    <col min="14851" max="14851" width="45.7109375" style="179" customWidth="1"/>
    <col min="14852" max="14852" width="7.5703125" style="179" customWidth="1"/>
    <col min="14853" max="14856" width="15.7109375" style="179" customWidth="1"/>
    <col min="14857" max="15104" width="9.140625" style="179"/>
    <col min="15105" max="15105" width="2.7109375" style="179" customWidth="1"/>
    <col min="15106" max="15106" width="21.7109375" style="179" customWidth="1"/>
    <col min="15107" max="15107" width="45.7109375" style="179" customWidth="1"/>
    <col min="15108" max="15108" width="7.5703125" style="179" customWidth="1"/>
    <col min="15109" max="15112" width="15.7109375" style="179" customWidth="1"/>
    <col min="15113" max="15360" width="9.140625" style="179"/>
    <col min="15361" max="15361" width="2.7109375" style="179" customWidth="1"/>
    <col min="15362" max="15362" width="21.7109375" style="179" customWidth="1"/>
    <col min="15363" max="15363" width="45.7109375" style="179" customWidth="1"/>
    <col min="15364" max="15364" width="7.5703125" style="179" customWidth="1"/>
    <col min="15365" max="15368" width="15.7109375" style="179" customWidth="1"/>
    <col min="15369" max="15616" width="9.140625" style="179"/>
    <col min="15617" max="15617" width="2.7109375" style="179" customWidth="1"/>
    <col min="15618" max="15618" width="21.7109375" style="179" customWidth="1"/>
    <col min="15619" max="15619" width="45.7109375" style="179" customWidth="1"/>
    <col min="15620" max="15620" width="7.5703125" style="179" customWidth="1"/>
    <col min="15621" max="15624" width="15.7109375" style="179" customWidth="1"/>
    <col min="15625" max="15872" width="9.140625" style="179"/>
    <col min="15873" max="15873" width="2.7109375" style="179" customWidth="1"/>
    <col min="15874" max="15874" width="21.7109375" style="179" customWidth="1"/>
    <col min="15875" max="15875" width="45.7109375" style="179" customWidth="1"/>
    <col min="15876" max="15876" width="7.5703125" style="179" customWidth="1"/>
    <col min="15877" max="15880" width="15.7109375" style="179" customWidth="1"/>
    <col min="15881" max="16128" width="9.140625" style="179"/>
    <col min="16129" max="16129" width="2.7109375" style="179" customWidth="1"/>
    <col min="16130" max="16130" width="21.7109375" style="179" customWidth="1"/>
    <col min="16131" max="16131" width="45.7109375" style="179" customWidth="1"/>
    <col min="16132" max="16132" width="7.5703125" style="179" customWidth="1"/>
    <col min="16133" max="16136" width="15.7109375" style="179" customWidth="1"/>
    <col min="16137" max="16384" width="9.140625" style="179"/>
  </cols>
  <sheetData>
    <row r="1" spans="1:12" ht="12.75" customHeight="1">
      <c r="H1" s="191"/>
      <c r="I1" s="191" t="s">
        <v>574</v>
      </c>
    </row>
    <row r="2" spans="1:12" ht="17.25" customHeight="1">
      <c r="B2" s="567" t="s">
        <v>774</v>
      </c>
      <c r="C2" s="567"/>
      <c r="D2" s="567"/>
      <c r="E2" s="567"/>
      <c r="F2" s="567"/>
      <c r="G2" s="567"/>
      <c r="H2" s="567"/>
      <c r="I2" s="567"/>
    </row>
    <row r="3" spans="1:12" ht="12" customHeight="1" thickBot="1">
      <c r="E3" s="179"/>
      <c r="F3" s="179"/>
      <c r="G3" s="179"/>
      <c r="H3" s="180"/>
      <c r="I3" s="180" t="s">
        <v>128</v>
      </c>
    </row>
    <row r="4" spans="1:12" ht="24" customHeight="1">
      <c r="B4" s="572" t="s">
        <v>60</v>
      </c>
      <c r="C4" s="574" t="s">
        <v>61</v>
      </c>
      <c r="D4" s="576" t="s">
        <v>84</v>
      </c>
      <c r="E4" s="535" t="s">
        <v>770</v>
      </c>
      <c r="F4" s="537" t="s">
        <v>771</v>
      </c>
      <c r="G4" s="548" t="s">
        <v>775</v>
      </c>
      <c r="H4" s="549"/>
      <c r="I4" s="546" t="s">
        <v>773</v>
      </c>
    </row>
    <row r="5" spans="1:12" ht="28.5" customHeight="1">
      <c r="B5" s="573"/>
      <c r="C5" s="575"/>
      <c r="D5" s="577"/>
      <c r="E5" s="536"/>
      <c r="F5" s="538"/>
      <c r="G5" s="260" t="s">
        <v>67</v>
      </c>
      <c r="H5" s="329" t="s">
        <v>46</v>
      </c>
      <c r="I5" s="547"/>
    </row>
    <row r="6" spans="1:12" ht="12.75" customHeight="1" thickBot="1">
      <c r="B6" s="187">
        <v>1</v>
      </c>
      <c r="C6" s="188">
        <v>2</v>
      </c>
      <c r="D6" s="341">
        <v>3</v>
      </c>
      <c r="E6" s="337">
        <v>4</v>
      </c>
      <c r="F6" s="334">
        <v>5</v>
      </c>
      <c r="G6" s="331">
        <v>6</v>
      </c>
      <c r="H6" s="330">
        <v>7</v>
      </c>
      <c r="I6" s="190">
        <v>8</v>
      </c>
    </row>
    <row r="7" spans="1:12" ht="20.100000000000001" customHeight="1">
      <c r="B7" s="192"/>
      <c r="C7" s="193" t="s">
        <v>62</v>
      </c>
      <c r="D7" s="342"/>
      <c r="E7" s="332"/>
      <c r="F7" s="335"/>
      <c r="G7" s="486"/>
      <c r="H7" s="488"/>
      <c r="I7" s="194"/>
    </row>
    <row r="8" spans="1:12" ht="20.100000000000001" customHeight="1">
      <c r="A8" s="195"/>
      <c r="B8" s="196" t="s">
        <v>274</v>
      </c>
      <c r="C8" s="193" t="s">
        <v>275</v>
      </c>
      <c r="D8" s="339" t="s">
        <v>276</v>
      </c>
      <c r="E8" s="333"/>
      <c r="F8" s="336"/>
      <c r="G8" s="487"/>
      <c r="H8" s="489"/>
      <c r="I8" s="197" t="str">
        <f>IFERROR(H8/G8,"  ")</f>
        <v xml:space="preserve">  </v>
      </c>
    </row>
    <row r="9" spans="1:12" ht="20.100000000000001" customHeight="1">
      <c r="A9" s="195"/>
      <c r="B9" s="568"/>
      <c r="C9" s="198" t="s">
        <v>277</v>
      </c>
      <c r="D9" s="569" t="s">
        <v>278</v>
      </c>
      <c r="E9" s="570">
        <v>1181278</v>
      </c>
      <c r="F9" s="561">
        <v>1199200</v>
      </c>
      <c r="G9" s="561">
        <v>1217123</v>
      </c>
      <c r="H9" s="561">
        <f>H11+H18</f>
        <v>1186173</v>
      </c>
      <c r="I9" s="559">
        <f>IFERROR(H9/G9," ")</f>
        <v>0.97457118138429721</v>
      </c>
    </row>
    <row r="10" spans="1:12" ht="13.5" customHeight="1">
      <c r="A10" s="195"/>
      <c r="B10" s="568"/>
      <c r="C10" s="199" t="s">
        <v>279</v>
      </c>
      <c r="D10" s="569"/>
      <c r="E10" s="571"/>
      <c r="F10" s="562"/>
      <c r="G10" s="562"/>
      <c r="H10" s="562"/>
      <c r="I10" s="560"/>
    </row>
    <row r="11" spans="1:12" ht="20.100000000000001" customHeight="1">
      <c r="A11" s="195"/>
      <c r="B11" s="568" t="s">
        <v>280</v>
      </c>
      <c r="C11" s="200" t="s">
        <v>281</v>
      </c>
      <c r="D11" s="569" t="s">
        <v>282</v>
      </c>
      <c r="E11" s="570">
        <v>718</v>
      </c>
      <c r="F11" s="561">
        <v>1200</v>
      </c>
      <c r="G11" s="561">
        <v>1200</v>
      </c>
      <c r="H11" s="561">
        <v>718</v>
      </c>
      <c r="I11" s="559">
        <f>IFERROR(H11/G11," ")</f>
        <v>0.59833333333333338</v>
      </c>
      <c r="L11" s="181"/>
    </row>
    <row r="12" spans="1:12" ht="12.75" customHeight="1">
      <c r="A12" s="195"/>
      <c r="B12" s="568"/>
      <c r="C12" s="201" t="s">
        <v>283</v>
      </c>
      <c r="D12" s="569"/>
      <c r="E12" s="571"/>
      <c r="F12" s="562"/>
      <c r="G12" s="562"/>
      <c r="H12" s="562"/>
      <c r="I12" s="560"/>
    </row>
    <row r="13" spans="1:12" ht="20.100000000000001" customHeight="1">
      <c r="A13" s="195"/>
      <c r="B13" s="196" t="s">
        <v>85</v>
      </c>
      <c r="C13" s="202" t="s">
        <v>129</v>
      </c>
      <c r="D13" s="339" t="s">
        <v>284</v>
      </c>
      <c r="E13" s="303"/>
      <c r="F13" s="304"/>
      <c r="G13" s="304"/>
      <c r="H13" s="304"/>
      <c r="I13" s="203"/>
    </row>
    <row r="14" spans="1:12" ht="25.5" customHeight="1">
      <c r="A14" s="195"/>
      <c r="B14" s="196" t="s">
        <v>285</v>
      </c>
      <c r="C14" s="202" t="s">
        <v>286</v>
      </c>
      <c r="D14" s="339" t="s">
        <v>287</v>
      </c>
      <c r="E14" s="303">
        <v>718</v>
      </c>
      <c r="F14" s="304">
        <v>1200</v>
      </c>
      <c r="G14" s="304">
        <v>1200</v>
      </c>
      <c r="H14" s="304">
        <v>718</v>
      </c>
      <c r="I14" s="203">
        <f>H14/G14</f>
        <v>0.59833333333333338</v>
      </c>
    </row>
    <row r="15" spans="1:12" ht="20.100000000000001" customHeight="1">
      <c r="A15" s="195"/>
      <c r="B15" s="196" t="s">
        <v>93</v>
      </c>
      <c r="C15" s="202" t="s">
        <v>288</v>
      </c>
      <c r="D15" s="339" t="s">
        <v>289</v>
      </c>
      <c r="E15" s="303"/>
      <c r="F15" s="304"/>
      <c r="G15" s="304"/>
      <c r="H15" s="304"/>
      <c r="I15" s="203"/>
    </row>
    <row r="16" spans="1:12" ht="25.5" customHeight="1">
      <c r="A16" s="195"/>
      <c r="B16" s="196" t="s">
        <v>290</v>
      </c>
      <c r="C16" s="202" t="s">
        <v>291</v>
      </c>
      <c r="D16" s="339" t="s">
        <v>292</v>
      </c>
      <c r="E16" s="303"/>
      <c r="F16" s="304"/>
      <c r="G16" s="304"/>
      <c r="H16" s="304"/>
      <c r="I16" s="203"/>
    </row>
    <row r="17" spans="1:12" ht="20.100000000000001" customHeight="1">
      <c r="A17" s="195"/>
      <c r="B17" s="196" t="s">
        <v>94</v>
      </c>
      <c r="C17" s="202" t="s">
        <v>293</v>
      </c>
      <c r="D17" s="339" t="s">
        <v>294</v>
      </c>
      <c r="E17" s="303"/>
      <c r="F17" s="304"/>
      <c r="G17" s="304"/>
      <c r="H17" s="304"/>
      <c r="I17" s="203"/>
    </row>
    <row r="18" spans="1:12" ht="20.100000000000001" customHeight="1">
      <c r="A18" s="195"/>
      <c r="B18" s="568" t="s">
        <v>295</v>
      </c>
      <c r="C18" s="200" t="s">
        <v>296</v>
      </c>
      <c r="D18" s="569" t="s">
        <v>297</v>
      </c>
      <c r="E18" s="570">
        <v>1180560</v>
      </c>
      <c r="F18" s="561">
        <v>1198000</v>
      </c>
      <c r="G18" s="561">
        <v>1215923</v>
      </c>
      <c r="H18" s="561">
        <f>H20+H21+H22+H23+H24</f>
        <v>1185455</v>
      </c>
      <c r="I18" s="559">
        <f>H18/G18</f>
        <v>0.97494249224663077</v>
      </c>
    </row>
    <row r="19" spans="1:12" ht="12.75" customHeight="1">
      <c r="A19" s="195"/>
      <c r="B19" s="568"/>
      <c r="C19" s="201" t="s">
        <v>298</v>
      </c>
      <c r="D19" s="569"/>
      <c r="E19" s="571"/>
      <c r="F19" s="562"/>
      <c r="G19" s="562"/>
      <c r="H19" s="562"/>
      <c r="I19" s="560"/>
    </row>
    <row r="20" spans="1:12" ht="20.100000000000001" customHeight="1">
      <c r="A20" s="195"/>
      <c r="B20" s="196" t="s">
        <v>299</v>
      </c>
      <c r="C20" s="202" t="s">
        <v>300</v>
      </c>
      <c r="D20" s="339" t="s">
        <v>301</v>
      </c>
      <c r="E20" s="303">
        <v>730832</v>
      </c>
      <c r="F20" s="304">
        <v>768000</v>
      </c>
      <c r="G20" s="304">
        <v>785150</v>
      </c>
      <c r="H20" s="304">
        <v>727772</v>
      </c>
      <c r="I20" s="203">
        <f>H20/G20</f>
        <v>0.92692097051518818</v>
      </c>
    </row>
    <row r="21" spans="1:12" ht="20.100000000000001" customHeight="1">
      <c r="B21" s="204" t="s">
        <v>95</v>
      </c>
      <c r="C21" s="202" t="s">
        <v>302</v>
      </c>
      <c r="D21" s="339" t="s">
        <v>303</v>
      </c>
      <c r="E21" s="303">
        <v>30627</v>
      </c>
      <c r="F21" s="304">
        <v>23000</v>
      </c>
      <c r="G21" s="304">
        <v>23000</v>
      </c>
      <c r="H21" s="304">
        <v>30639</v>
      </c>
      <c r="I21" s="203">
        <f t="shared" ref="I21:I24" si="0">H21/G21</f>
        <v>1.3321304347826086</v>
      </c>
    </row>
    <row r="22" spans="1:12" ht="20.100000000000001" customHeight="1">
      <c r="B22" s="204" t="s">
        <v>96</v>
      </c>
      <c r="C22" s="202" t="s">
        <v>304</v>
      </c>
      <c r="D22" s="339" t="s">
        <v>305</v>
      </c>
      <c r="E22" s="303">
        <v>409875</v>
      </c>
      <c r="F22" s="304">
        <v>400000</v>
      </c>
      <c r="G22" s="304">
        <v>400000</v>
      </c>
      <c r="H22" s="303">
        <v>417817</v>
      </c>
      <c r="I22" s="203">
        <f t="shared" si="0"/>
        <v>1.0445424999999999</v>
      </c>
    </row>
    <row r="23" spans="1:12" ht="25.5" customHeight="1">
      <c r="B23" s="204" t="s">
        <v>306</v>
      </c>
      <c r="C23" s="202" t="s">
        <v>307</v>
      </c>
      <c r="D23" s="339" t="s">
        <v>308</v>
      </c>
      <c r="E23" s="303">
        <v>6005</v>
      </c>
      <c r="F23" s="304">
        <v>4000</v>
      </c>
      <c r="G23" s="304">
        <v>5750</v>
      </c>
      <c r="H23" s="485">
        <v>6006</v>
      </c>
      <c r="I23" s="203">
        <f t="shared" si="0"/>
        <v>1.0445217391304349</v>
      </c>
      <c r="L23" s="490"/>
    </row>
    <row r="24" spans="1:12" ht="25.5" customHeight="1">
      <c r="B24" s="204" t="s">
        <v>309</v>
      </c>
      <c r="C24" s="202" t="s">
        <v>310</v>
      </c>
      <c r="D24" s="339" t="s">
        <v>311</v>
      </c>
      <c r="E24" s="303">
        <v>3221</v>
      </c>
      <c r="F24" s="304">
        <v>3000</v>
      </c>
      <c r="G24" s="304">
        <v>2023</v>
      </c>
      <c r="H24" s="304">
        <v>3221</v>
      </c>
      <c r="I24" s="203">
        <f t="shared" si="0"/>
        <v>1.592189817103312</v>
      </c>
    </row>
    <row r="25" spans="1:12" ht="25.5" customHeight="1">
      <c r="B25" s="204" t="s">
        <v>312</v>
      </c>
      <c r="C25" s="202" t="s">
        <v>313</v>
      </c>
      <c r="D25" s="339" t="s">
        <v>314</v>
      </c>
      <c r="E25" s="303"/>
      <c r="F25" s="304"/>
      <c r="G25" s="304"/>
      <c r="H25" s="304"/>
      <c r="I25" s="203" t="str">
        <f t="shared" ref="I25:I71" si="1">IFERROR(H25/G25,"  ")</f>
        <v xml:space="preserve">  </v>
      </c>
    </row>
    <row r="26" spans="1:12" ht="25.5" customHeight="1">
      <c r="B26" s="204" t="s">
        <v>312</v>
      </c>
      <c r="C26" s="202" t="s">
        <v>315</v>
      </c>
      <c r="D26" s="339" t="s">
        <v>316</v>
      </c>
      <c r="E26" s="303"/>
      <c r="F26" s="304"/>
      <c r="G26" s="304"/>
      <c r="H26" s="304"/>
      <c r="I26" s="203" t="str">
        <f t="shared" si="1"/>
        <v xml:space="preserve">  </v>
      </c>
    </row>
    <row r="27" spans="1:12" ht="20.100000000000001" customHeight="1">
      <c r="A27" s="195"/>
      <c r="B27" s="196" t="s">
        <v>317</v>
      </c>
      <c r="C27" s="202" t="s">
        <v>318</v>
      </c>
      <c r="D27" s="339" t="s">
        <v>319</v>
      </c>
      <c r="E27" s="303"/>
      <c r="F27" s="304"/>
      <c r="G27" s="304"/>
      <c r="H27" s="304"/>
      <c r="I27" s="203" t="str">
        <f t="shared" si="1"/>
        <v xml:space="preserve">  </v>
      </c>
    </row>
    <row r="28" spans="1:12" ht="25.5" customHeight="1">
      <c r="A28" s="195"/>
      <c r="B28" s="568" t="s">
        <v>320</v>
      </c>
      <c r="C28" s="200" t="s">
        <v>321</v>
      </c>
      <c r="D28" s="569" t="s">
        <v>322</v>
      </c>
      <c r="E28" s="570"/>
      <c r="F28" s="561"/>
      <c r="G28" s="561"/>
      <c r="H28" s="561"/>
      <c r="I28" s="559" t="str">
        <f t="shared" si="1"/>
        <v xml:space="preserve">  </v>
      </c>
    </row>
    <row r="29" spans="1:12" ht="22.5" customHeight="1">
      <c r="A29" s="195"/>
      <c r="B29" s="568"/>
      <c r="C29" s="201" t="s">
        <v>323</v>
      </c>
      <c r="D29" s="569"/>
      <c r="E29" s="571"/>
      <c r="F29" s="562"/>
      <c r="G29" s="562"/>
      <c r="H29" s="562"/>
      <c r="I29" s="560" t="str">
        <f t="shared" si="1"/>
        <v xml:space="preserve">  </v>
      </c>
    </row>
    <row r="30" spans="1:12" ht="25.5" customHeight="1">
      <c r="A30" s="195"/>
      <c r="B30" s="196" t="s">
        <v>324</v>
      </c>
      <c r="C30" s="202" t="s">
        <v>325</v>
      </c>
      <c r="D30" s="339" t="s">
        <v>326</v>
      </c>
      <c r="E30" s="303"/>
      <c r="F30" s="304"/>
      <c r="G30" s="304"/>
      <c r="H30" s="304"/>
      <c r="I30" s="203" t="str">
        <f t="shared" si="1"/>
        <v xml:space="preserve">  </v>
      </c>
    </row>
    <row r="31" spans="1:12" ht="25.5" customHeight="1">
      <c r="B31" s="204" t="s">
        <v>327</v>
      </c>
      <c r="C31" s="202" t="s">
        <v>328</v>
      </c>
      <c r="D31" s="339" t="s">
        <v>329</v>
      </c>
      <c r="E31" s="303"/>
      <c r="F31" s="304"/>
      <c r="G31" s="304"/>
      <c r="H31" s="304"/>
      <c r="I31" s="203" t="str">
        <f t="shared" si="1"/>
        <v xml:space="preserve">  </v>
      </c>
    </row>
    <row r="32" spans="1:12" ht="35.25" customHeight="1">
      <c r="B32" s="204" t="s">
        <v>330</v>
      </c>
      <c r="C32" s="202" t="s">
        <v>331</v>
      </c>
      <c r="D32" s="339" t="s">
        <v>332</v>
      </c>
      <c r="E32" s="303"/>
      <c r="F32" s="304"/>
      <c r="G32" s="304"/>
      <c r="H32" s="304"/>
      <c r="I32" s="203" t="str">
        <f t="shared" si="1"/>
        <v xml:space="preserve">  </v>
      </c>
    </row>
    <row r="33" spans="1:9" ht="35.25" customHeight="1">
      <c r="B33" s="204" t="s">
        <v>333</v>
      </c>
      <c r="C33" s="202" t="s">
        <v>334</v>
      </c>
      <c r="D33" s="339" t="s">
        <v>335</v>
      </c>
      <c r="E33" s="303"/>
      <c r="F33" s="304"/>
      <c r="G33" s="304"/>
      <c r="H33" s="304"/>
      <c r="I33" s="203" t="str">
        <f t="shared" si="1"/>
        <v xml:space="preserve">  </v>
      </c>
    </row>
    <row r="34" spans="1:9" ht="25.5" customHeight="1">
      <c r="B34" s="204" t="s">
        <v>336</v>
      </c>
      <c r="C34" s="202" t="s">
        <v>337</v>
      </c>
      <c r="D34" s="339" t="s">
        <v>338</v>
      </c>
      <c r="E34" s="303"/>
      <c r="F34" s="304"/>
      <c r="G34" s="304"/>
      <c r="H34" s="304"/>
      <c r="I34" s="203" t="str">
        <f t="shared" si="1"/>
        <v xml:space="preserve">  </v>
      </c>
    </row>
    <row r="35" spans="1:9" ht="25.5" customHeight="1">
      <c r="B35" s="204" t="s">
        <v>336</v>
      </c>
      <c r="C35" s="202" t="s">
        <v>339</v>
      </c>
      <c r="D35" s="339" t="s">
        <v>340</v>
      </c>
      <c r="E35" s="303"/>
      <c r="F35" s="304"/>
      <c r="G35" s="304"/>
      <c r="H35" s="304"/>
      <c r="I35" s="203" t="str">
        <f t="shared" si="1"/>
        <v xml:space="preserve">  </v>
      </c>
    </row>
    <row r="36" spans="1:9" ht="39" customHeight="1">
      <c r="B36" s="204" t="s">
        <v>130</v>
      </c>
      <c r="C36" s="202" t="s">
        <v>341</v>
      </c>
      <c r="D36" s="339" t="s">
        <v>342</v>
      </c>
      <c r="E36" s="303"/>
      <c r="F36" s="304"/>
      <c r="G36" s="304"/>
      <c r="H36" s="304"/>
      <c r="I36" s="203" t="str">
        <f t="shared" si="1"/>
        <v xml:space="preserve">  </v>
      </c>
    </row>
    <row r="37" spans="1:9" ht="25.5" customHeight="1">
      <c r="B37" s="204" t="s">
        <v>131</v>
      </c>
      <c r="C37" s="202" t="s">
        <v>343</v>
      </c>
      <c r="D37" s="339" t="s">
        <v>344</v>
      </c>
      <c r="E37" s="303"/>
      <c r="F37" s="304"/>
      <c r="G37" s="304"/>
      <c r="H37" s="304"/>
      <c r="I37" s="203" t="str">
        <f t="shared" si="1"/>
        <v xml:space="preserve">  </v>
      </c>
    </row>
    <row r="38" spans="1:9" ht="25.5" customHeight="1">
      <c r="B38" s="204" t="s">
        <v>345</v>
      </c>
      <c r="C38" s="202" t="s">
        <v>346</v>
      </c>
      <c r="D38" s="339" t="s">
        <v>347</v>
      </c>
      <c r="E38" s="303"/>
      <c r="F38" s="304"/>
      <c r="G38" s="304"/>
      <c r="H38" s="304"/>
      <c r="I38" s="203" t="str">
        <f t="shared" si="1"/>
        <v xml:space="preserve">  </v>
      </c>
    </row>
    <row r="39" spans="1:9" ht="25.5" customHeight="1">
      <c r="B39" s="204" t="s">
        <v>348</v>
      </c>
      <c r="C39" s="202" t="s">
        <v>349</v>
      </c>
      <c r="D39" s="339" t="s">
        <v>350</v>
      </c>
      <c r="E39" s="303"/>
      <c r="F39" s="304"/>
      <c r="G39" s="304"/>
      <c r="H39" s="304"/>
      <c r="I39" s="203" t="str">
        <f t="shared" si="1"/>
        <v xml:space="preserve">  </v>
      </c>
    </row>
    <row r="40" spans="1:9" ht="20.100000000000001" customHeight="1">
      <c r="A40" s="195"/>
      <c r="B40" s="196">
        <v>288</v>
      </c>
      <c r="C40" s="193" t="s">
        <v>351</v>
      </c>
      <c r="D40" s="339" t="s">
        <v>352</v>
      </c>
      <c r="E40" s="303"/>
      <c r="F40" s="304"/>
      <c r="G40" s="304"/>
      <c r="H40" s="304"/>
      <c r="I40" s="203" t="str">
        <f t="shared" si="1"/>
        <v xml:space="preserve">  </v>
      </c>
    </row>
    <row r="41" spans="1:9" ht="20.100000000000001" customHeight="1">
      <c r="A41" s="195"/>
      <c r="B41" s="568"/>
      <c r="C41" s="198" t="s">
        <v>353</v>
      </c>
      <c r="D41" s="569" t="s">
        <v>354</v>
      </c>
      <c r="E41" s="570">
        <v>18649</v>
      </c>
      <c r="F41" s="561">
        <v>26310</v>
      </c>
      <c r="G41" s="561">
        <v>22710</v>
      </c>
      <c r="H41" s="561">
        <v>18120</v>
      </c>
      <c r="I41" s="559">
        <f>H41/G41</f>
        <v>0.79788639365918101</v>
      </c>
    </row>
    <row r="42" spans="1:9" ht="12.75" customHeight="1">
      <c r="A42" s="195"/>
      <c r="B42" s="568"/>
      <c r="C42" s="199" t="s">
        <v>355</v>
      </c>
      <c r="D42" s="569"/>
      <c r="E42" s="571"/>
      <c r="F42" s="562"/>
      <c r="G42" s="562"/>
      <c r="H42" s="562"/>
      <c r="I42" s="560"/>
    </row>
    <row r="43" spans="1:9" ht="25.5" customHeight="1">
      <c r="B43" s="204" t="s">
        <v>356</v>
      </c>
      <c r="C43" s="202" t="s">
        <v>357</v>
      </c>
      <c r="D43" s="339" t="s">
        <v>358</v>
      </c>
      <c r="E43" s="303">
        <v>3754</v>
      </c>
      <c r="F43" s="304">
        <v>5000</v>
      </c>
      <c r="G43" s="304">
        <v>5000</v>
      </c>
      <c r="H43" s="304">
        <v>2601</v>
      </c>
      <c r="I43" s="203">
        <f>H43/G43</f>
        <v>0.5202</v>
      </c>
    </row>
    <row r="44" spans="1:9" ht="20.100000000000001" customHeight="1">
      <c r="B44" s="204">
        <v>10</v>
      </c>
      <c r="C44" s="202" t="s">
        <v>359</v>
      </c>
      <c r="D44" s="339" t="s">
        <v>360</v>
      </c>
      <c r="E44" s="303">
        <v>3106</v>
      </c>
      <c r="F44" s="304">
        <v>4000</v>
      </c>
      <c r="G44" s="304">
        <v>4000</v>
      </c>
      <c r="H44" s="304">
        <v>2601</v>
      </c>
      <c r="I44" s="203">
        <f>H44/G44</f>
        <v>0.65024999999999999</v>
      </c>
    </row>
    <row r="45" spans="1:9" ht="20.100000000000001" customHeight="1">
      <c r="B45" s="204" t="s">
        <v>361</v>
      </c>
      <c r="C45" s="202" t="s">
        <v>362</v>
      </c>
      <c r="D45" s="339" t="s">
        <v>363</v>
      </c>
      <c r="E45" s="303"/>
      <c r="F45" s="304"/>
      <c r="G45" s="304"/>
      <c r="H45" s="304"/>
      <c r="I45" s="203"/>
    </row>
    <row r="46" spans="1:9" ht="20.100000000000001" customHeight="1">
      <c r="B46" s="204">
        <v>13</v>
      </c>
      <c r="C46" s="202" t="s">
        <v>364</v>
      </c>
      <c r="D46" s="339" t="s">
        <v>365</v>
      </c>
      <c r="E46" s="303"/>
      <c r="F46" s="304"/>
      <c r="G46" s="304"/>
      <c r="H46" s="304"/>
      <c r="I46" s="203"/>
    </row>
    <row r="47" spans="1:9" ht="20.100000000000001" customHeight="1">
      <c r="B47" s="204" t="s">
        <v>366</v>
      </c>
      <c r="C47" s="202" t="s">
        <v>367</v>
      </c>
      <c r="D47" s="339" t="s">
        <v>368</v>
      </c>
      <c r="E47" s="303">
        <v>648</v>
      </c>
      <c r="F47" s="304">
        <v>1000</v>
      </c>
      <c r="G47" s="304">
        <v>1000</v>
      </c>
      <c r="H47" s="304"/>
      <c r="I47" s="203"/>
    </row>
    <row r="48" spans="1:9" ht="20.100000000000001" customHeight="1">
      <c r="B48" s="204" t="s">
        <v>369</v>
      </c>
      <c r="C48" s="202" t="s">
        <v>370</v>
      </c>
      <c r="D48" s="339" t="s">
        <v>371</v>
      </c>
      <c r="E48" s="303"/>
      <c r="F48" s="304"/>
      <c r="G48" s="304"/>
      <c r="H48" s="304"/>
      <c r="I48" s="203"/>
    </row>
    <row r="49" spans="1:9" ht="25.5" customHeight="1">
      <c r="A49" s="195"/>
      <c r="B49" s="196">
        <v>14</v>
      </c>
      <c r="C49" s="202" t="s">
        <v>372</v>
      </c>
      <c r="D49" s="339" t="s">
        <v>373</v>
      </c>
      <c r="E49" s="303"/>
      <c r="F49" s="304"/>
      <c r="G49" s="304"/>
      <c r="H49" s="304"/>
      <c r="I49" s="203"/>
    </row>
    <row r="50" spans="1:9" ht="20.100000000000001" customHeight="1">
      <c r="A50" s="195"/>
      <c r="B50" s="568">
        <v>20</v>
      </c>
      <c r="C50" s="200" t="s">
        <v>374</v>
      </c>
      <c r="D50" s="569" t="s">
        <v>375</v>
      </c>
      <c r="E50" s="570">
        <v>3997</v>
      </c>
      <c r="F50" s="561">
        <v>12000</v>
      </c>
      <c r="G50" s="561">
        <v>12000</v>
      </c>
      <c r="H50" s="561">
        <v>4499</v>
      </c>
      <c r="I50" s="559">
        <f>H50/G50</f>
        <v>0.37491666666666668</v>
      </c>
    </row>
    <row r="51" spans="1:9" ht="12" customHeight="1">
      <c r="A51" s="195"/>
      <c r="B51" s="568"/>
      <c r="C51" s="201" t="s">
        <v>376</v>
      </c>
      <c r="D51" s="569"/>
      <c r="E51" s="571"/>
      <c r="F51" s="562"/>
      <c r="G51" s="562"/>
      <c r="H51" s="562"/>
      <c r="I51" s="560"/>
    </row>
    <row r="52" spans="1:9" ht="20.100000000000001" customHeight="1">
      <c r="A52" s="195"/>
      <c r="B52" s="196">
        <v>204</v>
      </c>
      <c r="C52" s="202" t="s">
        <v>377</v>
      </c>
      <c r="D52" s="339" t="s">
        <v>378</v>
      </c>
      <c r="E52" s="303">
        <v>3997</v>
      </c>
      <c r="F52" s="304">
        <v>12000</v>
      </c>
      <c r="G52" s="304">
        <v>12000</v>
      </c>
      <c r="H52" s="304">
        <v>4499</v>
      </c>
      <c r="I52" s="203">
        <f>H52/G52</f>
        <v>0.37491666666666668</v>
      </c>
    </row>
    <row r="53" spans="1:9" ht="20.100000000000001" customHeight="1">
      <c r="A53" s="195"/>
      <c r="B53" s="196">
        <v>205</v>
      </c>
      <c r="C53" s="202" t="s">
        <v>379</v>
      </c>
      <c r="D53" s="339" t="s">
        <v>380</v>
      </c>
      <c r="E53" s="303"/>
      <c r="F53" s="304"/>
      <c r="G53" s="304"/>
      <c r="H53" s="304"/>
      <c r="I53" s="203"/>
    </row>
    <row r="54" spans="1:9" ht="25.5" customHeight="1">
      <c r="A54" s="195"/>
      <c r="B54" s="196" t="s">
        <v>381</v>
      </c>
      <c r="C54" s="202" t="s">
        <v>382</v>
      </c>
      <c r="D54" s="339" t="s">
        <v>383</v>
      </c>
      <c r="E54" s="303"/>
      <c r="F54" s="304"/>
      <c r="G54" s="304"/>
      <c r="H54" s="304"/>
      <c r="I54" s="203"/>
    </row>
    <row r="55" spans="1:9" ht="25.5" customHeight="1">
      <c r="A55" s="195"/>
      <c r="B55" s="196" t="s">
        <v>384</v>
      </c>
      <c r="C55" s="202" t="s">
        <v>385</v>
      </c>
      <c r="D55" s="339" t="s">
        <v>386</v>
      </c>
      <c r="E55" s="303"/>
      <c r="F55" s="304"/>
      <c r="G55" s="304"/>
      <c r="H55" s="304"/>
      <c r="I55" s="203"/>
    </row>
    <row r="56" spans="1:9" ht="20.100000000000001" customHeight="1">
      <c r="A56" s="195"/>
      <c r="B56" s="196">
        <v>206</v>
      </c>
      <c r="C56" s="202" t="s">
        <v>387</v>
      </c>
      <c r="D56" s="339" t="s">
        <v>388</v>
      </c>
      <c r="E56" s="303"/>
      <c r="F56" s="304"/>
      <c r="G56" s="304"/>
      <c r="H56" s="304"/>
      <c r="I56" s="203"/>
    </row>
    <row r="57" spans="1:9" ht="20.100000000000001" customHeight="1">
      <c r="A57" s="195"/>
      <c r="B57" s="568" t="s">
        <v>389</v>
      </c>
      <c r="C57" s="200" t="s">
        <v>390</v>
      </c>
      <c r="D57" s="569" t="s">
        <v>391</v>
      </c>
      <c r="E57" s="570">
        <v>10291</v>
      </c>
      <c r="F57" s="561">
        <v>5310</v>
      </c>
      <c r="G57" s="561">
        <v>4710</v>
      </c>
      <c r="H57" s="561">
        <v>10991</v>
      </c>
      <c r="I57" s="559">
        <f>H57/G57</f>
        <v>2.3335456475583864</v>
      </c>
    </row>
    <row r="58" spans="1:9" ht="12" customHeight="1">
      <c r="A58" s="195"/>
      <c r="B58" s="568"/>
      <c r="C58" s="201" t="s">
        <v>392</v>
      </c>
      <c r="D58" s="569"/>
      <c r="E58" s="571"/>
      <c r="F58" s="562"/>
      <c r="G58" s="562"/>
      <c r="H58" s="562"/>
      <c r="I58" s="560"/>
    </row>
    <row r="59" spans="1:9" ht="23.25" customHeight="1">
      <c r="B59" s="204" t="s">
        <v>393</v>
      </c>
      <c r="C59" s="202" t="s">
        <v>394</v>
      </c>
      <c r="D59" s="339" t="s">
        <v>395</v>
      </c>
      <c r="E59" s="303">
        <v>8699</v>
      </c>
      <c r="F59" s="304">
        <v>3000</v>
      </c>
      <c r="G59" s="304">
        <v>3000</v>
      </c>
      <c r="H59" s="304">
        <v>9152</v>
      </c>
      <c r="I59" s="203">
        <f>H59/G59</f>
        <v>3.0506666666666669</v>
      </c>
    </row>
    <row r="60" spans="1:9" ht="20.100000000000001" customHeight="1">
      <c r="B60" s="204">
        <v>223</v>
      </c>
      <c r="C60" s="202" t="s">
        <v>396</v>
      </c>
      <c r="D60" s="339" t="s">
        <v>397</v>
      </c>
      <c r="E60" s="303">
        <v>1476</v>
      </c>
      <c r="F60" s="304">
        <v>2200</v>
      </c>
      <c r="G60" s="304">
        <v>1600</v>
      </c>
      <c r="H60" s="304">
        <v>1722</v>
      </c>
      <c r="I60" s="203">
        <f t="shared" ref="I60:I61" si="2">H60/G60</f>
        <v>1.0762499999999999</v>
      </c>
    </row>
    <row r="61" spans="1:9" ht="25.5" customHeight="1">
      <c r="A61" s="195"/>
      <c r="B61" s="196">
        <v>224</v>
      </c>
      <c r="C61" s="202" t="s">
        <v>398</v>
      </c>
      <c r="D61" s="339" t="s">
        <v>399</v>
      </c>
      <c r="E61" s="303">
        <v>116</v>
      </c>
      <c r="F61" s="304">
        <v>110</v>
      </c>
      <c r="G61" s="304">
        <v>110</v>
      </c>
      <c r="H61" s="304">
        <v>117</v>
      </c>
      <c r="I61" s="203">
        <f t="shared" si="2"/>
        <v>1.0636363636363637</v>
      </c>
    </row>
    <row r="62" spans="1:9" ht="20.100000000000001" customHeight="1">
      <c r="A62" s="195"/>
      <c r="B62" s="568">
        <v>23</v>
      </c>
      <c r="C62" s="200" t="s">
        <v>400</v>
      </c>
      <c r="D62" s="569" t="s">
        <v>401</v>
      </c>
      <c r="E62" s="553"/>
      <c r="F62" s="555"/>
      <c r="G62" s="555"/>
      <c r="H62" s="555"/>
      <c r="I62" s="557" t="str">
        <f t="shared" si="1"/>
        <v xml:space="preserve">  </v>
      </c>
    </row>
    <row r="63" spans="1:9" ht="20.100000000000001" customHeight="1">
      <c r="A63" s="195"/>
      <c r="B63" s="568"/>
      <c r="C63" s="201" t="s">
        <v>402</v>
      </c>
      <c r="D63" s="569"/>
      <c r="E63" s="554"/>
      <c r="F63" s="556"/>
      <c r="G63" s="556"/>
      <c r="H63" s="556"/>
      <c r="I63" s="558" t="str">
        <f t="shared" si="1"/>
        <v xml:space="preserve">  </v>
      </c>
    </row>
    <row r="64" spans="1:9" ht="25.5" customHeight="1">
      <c r="B64" s="204">
        <v>230</v>
      </c>
      <c r="C64" s="202" t="s">
        <v>403</v>
      </c>
      <c r="D64" s="339" t="s">
        <v>404</v>
      </c>
      <c r="E64" s="303"/>
      <c r="F64" s="304"/>
      <c r="G64" s="304"/>
      <c r="H64" s="304"/>
      <c r="I64" s="203" t="str">
        <f t="shared" si="1"/>
        <v xml:space="preserve">  </v>
      </c>
    </row>
    <row r="65" spans="1:9" ht="25.5" customHeight="1">
      <c r="B65" s="204">
        <v>231</v>
      </c>
      <c r="C65" s="202" t="s">
        <v>405</v>
      </c>
      <c r="D65" s="339" t="s">
        <v>406</v>
      </c>
      <c r="E65" s="303"/>
      <c r="F65" s="304"/>
      <c r="G65" s="304"/>
      <c r="H65" s="304"/>
      <c r="I65" s="203" t="str">
        <f t="shared" si="1"/>
        <v xml:space="preserve">  </v>
      </c>
    </row>
    <row r="66" spans="1:9" ht="20.100000000000001" customHeight="1">
      <c r="B66" s="204" t="s">
        <v>407</v>
      </c>
      <c r="C66" s="202" t="s">
        <v>408</v>
      </c>
      <c r="D66" s="339" t="s">
        <v>409</v>
      </c>
      <c r="E66" s="303"/>
      <c r="F66" s="304"/>
      <c r="G66" s="304"/>
      <c r="H66" s="304"/>
      <c r="I66" s="203" t="str">
        <f t="shared" si="1"/>
        <v xml:space="preserve">  </v>
      </c>
    </row>
    <row r="67" spans="1:9" ht="25.5" customHeight="1">
      <c r="B67" s="204" t="s">
        <v>410</v>
      </c>
      <c r="C67" s="202" t="s">
        <v>411</v>
      </c>
      <c r="D67" s="339" t="s">
        <v>412</v>
      </c>
      <c r="E67" s="303"/>
      <c r="F67" s="304"/>
      <c r="G67" s="304"/>
      <c r="H67" s="304"/>
      <c r="I67" s="203" t="str">
        <f t="shared" si="1"/>
        <v xml:space="preserve">  </v>
      </c>
    </row>
    <row r="68" spans="1:9" ht="25.5" customHeight="1">
      <c r="B68" s="204">
        <v>235</v>
      </c>
      <c r="C68" s="202" t="s">
        <v>413</v>
      </c>
      <c r="D68" s="339" t="s">
        <v>414</v>
      </c>
      <c r="E68" s="303"/>
      <c r="F68" s="304"/>
      <c r="G68" s="304"/>
      <c r="H68" s="304"/>
      <c r="I68" s="203" t="str">
        <f t="shared" si="1"/>
        <v xml:space="preserve">  </v>
      </c>
    </row>
    <row r="69" spans="1:9" ht="25.5" customHeight="1">
      <c r="B69" s="204" t="s">
        <v>415</v>
      </c>
      <c r="C69" s="202" t="s">
        <v>416</v>
      </c>
      <c r="D69" s="339" t="s">
        <v>417</v>
      </c>
      <c r="E69" s="303"/>
      <c r="F69" s="304"/>
      <c r="G69" s="304"/>
      <c r="H69" s="304"/>
      <c r="I69" s="203" t="str">
        <f t="shared" si="1"/>
        <v xml:space="preserve">  </v>
      </c>
    </row>
    <row r="70" spans="1:9" ht="25.5" customHeight="1">
      <c r="B70" s="204">
        <v>237</v>
      </c>
      <c r="C70" s="202" t="s">
        <v>418</v>
      </c>
      <c r="D70" s="339" t="s">
        <v>419</v>
      </c>
      <c r="E70" s="303"/>
      <c r="F70" s="304"/>
      <c r="G70" s="304"/>
      <c r="H70" s="304"/>
      <c r="I70" s="203" t="str">
        <f t="shared" si="1"/>
        <v xml:space="preserve">  </v>
      </c>
    </row>
    <row r="71" spans="1:9" ht="20.100000000000001" customHeight="1">
      <c r="B71" s="204" t="s">
        <v>420</v>
      </c>
      <c r="C71" s="202" t="s">
        <v>421</v>
      </c>
      <c r="D71" s="339" t="s">
        <v>422</v>
      </c>
      <c r="E71" s="303"/>
      <c r="F71" s="304"/>
      <c r="G71" s="304"/>
      <c r="H71" s="304"/>
      <c r="I71" s="203" t="str">
        <f t="shared" si="1"/>
        <v xml:space="preserve">  </v>
      </c>
    </row>
    <row r="72" spans="1:9" ht="20.100000000000001" customHeight="1">
      <c r="B72" s="204">
        <v>24</v>
      </c>
      <c r="C72" s="202" t="s">
        <v>423</v>
      </c>
      <c r="D72" s="339" t="s">
        <v>424</v>
      </c>
      <c r="E72" s="303">
        <v>410</v>
      </c>
      <c r="F72" s="304">
        <v>4000</v>
      </c>
      <c r="G72" s="304">
        <v>1000</v>
      </c>
      <c r="H72" s="304">
        <v>29</v>
      </c>
      <c r="I72" s="203">
        <f>H72/G72</f>
        <v>2.9000000000000001E-2</v>
      </c>
    </row>
    <row r="73" spans="1:9" ht="25.5" customHeight="1">
      <c r="B73" s="204" t="s">
        <v>425</v>
      </c>
      <c r="C73" s="202" t="s">
        <v>426</v>
      </c>
      <c r="D73" s="339" t="s">
        <v>427</v>
      </c>
      <c r="E73" s="303">
        <v>197</v>
      </c>
      <c r="F73" s="304"/>
      <c r="G73" s="304"/>
      <c r="H73" s="304"/>
      <c r="I73" s="203"/>
    </row>
    <row r="74" spans="1:9" ht="25.5" customHeight="1">
      <c r="B74" s="204"/>
      <c r="C74" s="193" t="s">
        <v>428</v>
      </c>
      <c r="D74" s="339" t="s">
        <v>429</v>
      </c>
      <c r="E74" s="303">
        <v>1199927</v>
      </c>
      <c r="F74" s="304">
        <v>1225510</v>
      </c>
      <c r="G74" s="304">
        <v>1239833</v>
      </c>
      <c r="H74" s="304">
        <f>H41+H9</f>
        <v>1204293</v>
      </c>
      <c r="I74" s="203">
        <f t="shared" ref="I74" si="3">H74/G74</f>
        <v>0.97133484912887458</v>
      </c>
    </row>
    <row r="75" spans="1:9" ht="20.100000000000001" customHeight="1">
      <c r="B75" s="204">
        <v>88</v>
      </c>
      <c r="C75" s="193" t="s">
        <v>430</v>
      </c>
      <c r="D75" s="339" t="s">
        <v>431</v>
      </c>
      <c r="E75" s="303"/>
      <c r="F75" s="304"/>
      <c r="G75" s="304"/>
      <c r="H75" s="304"/>
      <c r="I75" s="203"/>
    </row>
    <row r="76" spans="1:9" ht="20.100000000000001" customHeight="1">
      <c r="A76" s="195"/>
      <c r="B76" s="205"/>
      <c r="C76" s="193" t="s">
        <v>66</v>
      </c>
      <c r="D76" s="340"/>
      <c r="E76" s="303"/>
      <c r="F76" s="304"/>
      <c r="G76" s="304"/>
      <c r="H76" s="304"/>
      <c r="I76" s="203"/>
    </row>
    <row r="77" spans="1:9" ht="20.100000000000001" customHeight="1">
      <c r="A77" s="195"/>
      <c r="B77" s="568"/>
      <c r="C77" s="198" t="s">
        <v>432</v>
      </c>
      <c r="D77" s="569" t="s">
        <v>133</v>
      </c>
      <c r="E77" s="570">
        <v>1029384</v>
      </c>
      <c r="F77" s="561">
        <v>1018445</v>
      </c>
      <c r="G77" s="561">
        <v>1016495</v>
      </c>
      <c r="H77" s="561">
        <f>H79+H83+H85-H89</f>
        <v>1025632</v>
      </c>
      <c r="I77" s="559">
        <f>H77/G77</f>
        <v>1.0089887308840673</v>
      </c>
    </row>
    <row r="78" spans="1:9" ht="24.75" customHeight="1">
      <c r="A78" s="195"/>
      <c r="B78" s="568"/>
      <c r="C78" s="199" t="s">
        <v>433</v>
      </c>
      <c r="D78" s="569"/>
      <c r="E78" s="571"/>
      <c r="F78" s="562"/>
      <c r="G78" s="562"/>
      <c r="H78" s="562"/>
      <c r="I78" s="560"/>
    </row>
    <row r="79" spans="1:9" ht="20.100000000000001" customHeight="1">
      <c r="A79" s="195"/>
      <c r="B79" s="196" t="s">
        <v>434</v>
      </c>
      <c r="C79" s="202" t="s">
        <v>435</v>
      </c>
      <c r="D79" s="339" t="s">
        <v>134</v>
      </c>
      <c r="E79" s="303">
        <v>103460</v>
      </c>
      <c r="F79" s="304">
        <v>103460</v>
      </c>
      <c r="G79" s="304">
        <v>103460</v>
      </c>
      <c r="H79" s="304">
        <v>103460</v>
      </c>
      <c r="I79" s="203">
        <f>H79/G79</f>
        <v>1</v>
      </c>
    </row>
    <row r="80" spans="1:9" ht="20.100000000000001" customHeight="1">
      <c r="B80" s="204">
        <v>31</v>
      </c>
      <c r="C80" s="202" t="s">
        <v>436</v>
      </c>
      <c r="D80" s="339" t="s">
        <v>135</v>
      </c>
      <c r="E80" s="303"/>
      <c r="F80" s="304"/>
      <c r="G80" s="304"/>
      <c r="H80" s="304"/>
      <c r="I80" s="203"/>
    </row>
    <row r="81" spans="1:9" ht="20.100000000000001" customHeight="1">
      <c r="B81" s="204">
        <v>306</v>
      </c>
      <c r="C81" s="202" t="s">
        <v>437</v>
      </c>
      <c r="D81" s="339" t="s">
        <v>136</v>
      </c>
      <c r="E81" s="303"/>
      <c r="F81" s="304"/>
      <c r="G81" s="304"/>
      <c r="H81" s="304"/>
      <c r="I81" s="203"/>
    </row>
    <row r="82" spans="1:9" ht="20.100000000000001" customHeight="1">
      <c r="B82" s="204">
        <v>32</v>
      </c>
      <c r="C82" s="202" t="s">
        <v>438</v>
      </c>
      <c r="D82" s="339" t="s">
        <v>137</v>
      </c>
      <c r="E82" s="303"/>
      <c r="F82" s="304"/>
      <c r="G82" s="304"/>
      <c r="H82" s="304"/>
      <c r="I82" s="203"/>
    </row>
    <row r="83" spans="1:9" ht="58.5" customHeight="1">
      <c r="B83" s="204" t="s">
        <v>439</v>
      </c>
      <c r="C83" s="202" t="s">
        <v>440</v>
      </c>
      <c r="D83" s="339" t="s">
        <v>138</v>
      </c>
      <c r="E83" s="303">
        <v>945035</v>
      </c>
      <c r="F83" s="304">
        <v>945035</v>
      </c>
      <c r="G83" s="304">
        <v>945035</v>
      </c>
      <c r="H83" s="304">
        <v>945035</v>
      </c>
      <c r="I83" s="203">
        <f>H83/G83</f>
        <v>1</v>
      </c>
    </row>
    <row r="84" spans="1:9" ht="49.5" customHeight="1">
      <c r="B84" s="204" t="s">
        <v>441</v>
      </c>
      <c r="C84" s="202" t="s">
        <v>442</v>
      </c>
      <c r="D84" s="339" t="s">
        <v>139</v>
      </c>
      <c r="E84" s="303"/>
      <c r="F84" s="304"/>
      <c r="G84" s="304"/>
      <c r="H84" s="304"/>
      <c r="I84" s="203"/>
    </row>
    <row r="85" spans="1:9" ht="20.100000000000001" customHeight="1">
      <c r="B85" s="204">
        <v>34</v>
      </c>
      <c r="C85" s="202" t="s">
        <v>443</v>
      </c>
      <c r="D85" s="339" t="s">
        <v>140</v>
      </c>
      <c r="E85" s="303">
        <v>10666</v>
      </c>
      <c r="F85" s="304">
        <v>950</v>
      </c>
      <c r="G85" s="304"/>
      <c r="H85" s="303">
        <v>10666</v>
      </c>
      <c r="I85" s="203"/>
    </row>
    <row r="86" spans="1:9" ht="20.100000000000001" customHeight="1">
      <c r="B86" s="204">
        <v>340</v>
      </c>
      <c r="C86" s="202" t="s">
        <v>150</v>
      </c>
      <c r="D86" s="339" t="s">
        <v>141</v>
      </c>
      <c r="E86" s="303">
        <v>9778</v>
      </c>
      <c r="F86" s="304"/>
      <c r="G86" s="304"/>
      <c r="H86" s="303">
        <v>9778</v>
      </c>
      <c r="I86" s="203"/>
    </row>
    <row r="87" spans="1:9" ht="20.100000000000001" customHeight="1">
      <c r="B87" s="204">
        <v>341</v>
      </c>
      <c r="C87" s="202" t="s">
        <v>444</v>
      </c>
      <c r="D87" s="339" t="s">
        <v>142</v>
      </c>
      <c r="E87" s="303">
        <v>888</v>
      </c>
      <c r="F87" s="304">
        <v>950</v>
      </c>
      <c r="G87" s="304"/>
      <c r="H87" s="303">
        <v>888</v>
      </c>
      <c r="I87" s="203"/>
    </row>
    <row r="88" spans="1:9" ht="20.100000000000001" customHeight="1">
      <c r="B88" s="204"/>
      <c r="C88" s="202" t="s">
        <v>445</v>
      </c>
      <c r="D88" s="339" t="s">
        <v>143</v>
      </c>
      <c r="E88" s="303"/>
      <c r="F88" s="304"/>
      <c r="G88" s="304"/>
      <c r="H88" s="304"/>
      <c r="I88" s="203"/>
    </row>
    <row r="89" spans="1:9" ht="20.100000000000001" customHeight="1">
      <c r="B89" s="204">
        <v>35</v>
      </c>
      <c r="C89" s="202" t="s">
        <v>446</v>
      </c>
      <c r="D89" s="339" t="s">
        <v>144</v>
      </c>
      <c r="E89" s="303">
        <v>29777</v>
      </c>
      <c r="F89" s="304">
        <v>31000</v>
      </c>
      <c r="G89" s="304">
        <v>32000</v>
      </c>
      <c r="H89" s="304">
        <f>H90+H91</f>
        <v>33529</v>
      </c>
      <c r="I89" s="203">
        <f>H89/G89</f>
        <v>1.0477812500000001</v>
      </c>
    </row>
    <row r="90" spans="1:9" ht="20.100000000000001" customHeight="1">
      <c r="B90" s="204">
        <v>350</v>
      </c>
      <c r="C90" s="202" t="s">
        <v>447</v>
      </c>
      <c r="D90" s="339" t="s">
        <v>145</v>
      </c>
      <c r="E90" s="303">
        <v>29777</v>
      </c>
      <c r="F90" s="304">
        <v>31000</v>
      </c>
      <c r="G90" s="304">
        <v>31000</v>
      </c>
      <c r="H90" s="303">
        <v>29777</v>
      </c>
      <c r="I90" s="203">
        <f>H90/G90</f>
        <v>0.96054838709677415</v>
      </c>
    </row>
    <row r="91" spans="1:9" ht="20.100000000000001" customHeight="1">
      <c r="A91" s="195"/>
      <c r="B91" s="196">
        <v>351</v>
      </c>
      <c r="C91" s="202" t="s">
        <v>156</v>
      </c>
      <c r="D91" s="339" t="s">
        <v>146</v>
      </c>
      <c r="E91" s="303"/>
      <c r="F91" s="304"/>
      <c r="G91" s="304">
        <v>1000</v>
      </c>
      <c r="H91" s="304">
        <v>3752</v>
      </c>
      <c r="I91" s="203"/>
    </row>
    <row r="92" spans="1:9" ht="22.5" customHeight="1">
      <c r="A92" s="195"/>
      <c r="B92" s="568"/>
      <c r="C92" s="198" t="s">
        <v>448</v>
      </c>
      <c r="D92" s="569" t="s">
        <v>147</v>
      </c>
      <c r="E92" s="570">
        <v>43362</v>
      </c>
      <c r="F92" s="561">
        <v>46275</v>
      </c>
      <c r="G92" s="561">
        <v>42200</v>
      </c>
      <c r="H92" s="561">
        <f>H94+H99+H108</f>
        <v>51807</v>
      </c>
      <c r="I92" s="559">
        <f>H92/G92</f>
        <v>1.2276540284360189</v>
      </c>
    </row>
    <row r="93" spans="1:9" ht="13.5" customHeight="1">
      <c r="A93" s="195"/>
      <c r="B93" s="568"/>
      <c r="C93" s="199" t="s">
        <v>449</v>
      </c>
      <c r="D93" s="569"/>
      <c r="E93" s="571"/>
      <c r="F93" s="562"/>
      <c r="G93" s="562"/>
      <c r="H93" s="562"/>
      <c r="I93" s="560"/>
    </row>
    <row r="94" spans="1:9" ht="20.100000000000001" customHeight="1">
      <c r="A94" s="195"/>
      <c r="B94" s="568">
        <v>40</v>
      </c>
      <c r="C94" s="200" t="s">
        <v>450</v>
      </c>
      <c r="D94" s="569" t="s">
        <v>148</v>
      </c>
      <c r="E94" s="570">
        <v>11897</v>
      </c>
      <c r="F94" s="561">
        <v>15000</v>
      </c>
      <c r="G94" s="561">
        <v>18000</v>
      </c>
      <c r="H94" s="561">
        <v>10604</v>
      </c>
      <c r="I94" s="559">
        <f>H94/G94</f>
        <v>0.58911111111111114</v>
      </c>
    </row>
    <row r="95" spans="1:9" ht="14.25" customHeight="1">
      <c r="A95" s="195"/>
      <c r="B95" s="568"/>
      <c r="C95" s="201" t="s">
        <v>451</v>
      </c>
      <c r="D95" s="569"/>
      <c r="E95" s="571"/>
      <c r="F95" s="562"/>
      <c r="G95" s="562"/>
      <c r="H95" s="562"/>
      <c r="I95" s="560"/>
    </row>
    <row r="96" spans="1:9" ht="25.5" customHeight="1">
      <c r="A96" s="195"/>
      <c r="B96" s="196">
        <v>404</v>
      </c>
      <c r="C96" s="202" t="s">
        <v>452</v>
      </c>
      <c r="D96" s="339" t="s">
        <v>149</v>
      </c>
      <c r="E96" s="303">
        <v>11897</v>
      </c>
      <c r="F96" s="304">
        <v>15000</v>
      </c>
      <c r="G96" s="304">
        <v>18000</v>
      </c>
      <c r="H96" s="304">
        <v>10604</v>
      </c>
      <c r="I96" s="203">
        <f>H96/G96</f>
        <v>0.58911111111111114</v>
      </c>
    </row>
    <row r="97" spans="1:9" ht="20.100000000000001" customHeight="1">
      <c r="A97" s="195"/>
      <c r="B97" s="196">
        <v>400</v>
      </c>
      <c r="C97" s="202" t="s">
        <v>453</v>
      </c>
      <c r="D97" s="339" t="s">
        <v>151</v>
      </c>
      <c r="E97" s="303"/>
      <c r="F97" s="304"/>
      <c r="G97" s="304"/>
      <c r="H97" s="304"/>
      <c r="I97" s="203"/>
    </row>
    <row r="98" spans="1:9" ht="20.100000000000001" customHeight="1">
      <c r="A98" s="195"/>
      <c r="B98" s="196" t="s">
        <v>454</v>
      </c>
      <c r="C98" s="202" t="s">
        <v>455</v>
      </c>
      <c r="D98" s="339" t="s">
        <v>152</v>
      </c>
      <c r="E98" s="303"/>
      <c r="F98" s="304"/>
      <c r="G98" s="304"/>
      <c r="H98" s="304"/>
      <c r="I98" s="203"/>
    </row>
    <row r="99" spans="1:9" ht="20.100000000000001" customHeight="1">
      <c r="A99" s="195"/>
      <c r="B99" s="568">
        <v>41</v>
      </c>
      <c r="C99" s="200" t="s">
        <v>456</v>
      </c>
      <c r="D99" s="569" t="s">
        <v>153</v>
      </c>
      <c r="E99" s="570">
        <v>31465</v>
      </c>
      <c r="F99" s="561">
        <v>20025</v>
      </c>
      <c r="G99" s="561">
        <v>16700</v>
      </c>
      <c r="H99" s="561">
        <v>31323</v>
      </c>
      <c r="I99" s="559">
        <f>H99/G99</f>
        <v>1.87562874251497</v>
      </c>
    </row>
    <row r="100" spans="1:9" ht="12" customHeight="1">
      <c r="A100" s="195"/>
      <c r="B100" s="568"/>
      <c r="C100" s="201" t="s">
        <v>457</v>
      </c>
      <c r="D100" s="569"/>
      <c r="E100" s="571"/>
      <c r="F100" s="562"/>
      <c r="G100" s="562"/>
      <c r="H100" s="562"/>
      <c r="I100" s="560"/>
    </row>
    <row r="101" spans="1:9" ht="20.100000000000001" customHeight="1">
      <c r="B101" s="204">
        <v>410</v>
      </c>
      <c r="C101" s="202" t="s">
        <v>458</v>
      </c>
      <c r="D101" s="339" t="s">
        <v>154</v>
      </c>
      <c r="E101" s="303"/>
      <c r="F101" s="304"/>
      <c r="G101" s="304"/>
      <c r="H101" s="304"/>
      <c r="I101" s="203"/>
    </row>
    <row r="102" spans="1:9" ht="36.75" customHeight="1">
      <c r="B102" s="204" t="s">
        <v>459</v>
      </c>
      <c r="C102" s="202" t="s">
        <v>460</v>
      </c>
      <c r="D102" s="339" t="s">
        <v>155</v>
      </c>
      <c r="E102" s="303"/>
      <c r="F102" s="304"/>
      <c r="G102" s="304"/>
      <c r="H102" s="304"/>
      <c r="I102" s="203"/>
    </row>
    <row r="103" spans="1:9" ht="39" customHeight="1">
      <c r="B103" s="204" t="s">
        <v>459</v>
      </c>
      <c r="C103" s="202" t="s">
        <v>461</v>
      </c>
      <c r="D103" s="339" t="s">
        <v>157</v>
      </c>
      <c r="E103" s="303"/>
      <c r="F103" s="304"/>
      <c r="G103" s="304"/>
      <c r="H103" s="304"/>
      <c r="I103" s="203"/>
    </row>
    <row r="104" spans="1:9" ht="25.5" customHeight="1">
      <c r="B104" s="204" t="s">
        <v>462</v>
      </c>
      <c r="C104" s="202" t="s">
        <v>463</v>
      </c>
      <c r="D104" s="339" t="s">
        <v>158</v>
      </c>
      <c r="E104" s="491">
        <v>31465</v>
      </c>
      <c r="F104" s="304">
        <v>20025</v>
      </c>
      <c r="G104" s="304">
        <v>16700</v>
      </c>
      <c r="H104" s="304">
        <v>31323</v>
      </c>
      <c r="I104" s="203">
        <f>H104/G104</f>
        <v>1.87562874251497</v>
      </c>
    </row>
    <row r="105" spans="1:9" ht="25.5" customHeight="1">
      <c r="B105" s="204" t="s">
        <v>464</v>
      </c>
      <c r="C105" s="202" t="s">
        <v>465</v>
      </c>
      <c r="D105" s="339" t="s">
        <v>159</v>
      </c>
      <c r="E105" s="303"/>
      <c r="F105" s="304"/>
      <c r="G105" s="304"/>
      <c r="H105" s="304"/>
      <c r="I105" s="203"/>
    </row>
    <row r="106" spans="1:9" ht="20.100000000000001" customHeight="1">
      <c r="B106" s="204">
        <v>413</v>
      </c>
      <c r="C106" s="202" t="s">
        <v>466</v>
      </c>
      <c r="D106" s="339" t="s">
        <v>160</v>
      </c>
      <c r="E106" s="303"/>
      <c r="F106" s="304"/>
      <c r="G106" s="304"/>
      <c r="H106" s="304"/>
      <c r="I106" s="203"/>
    </row>
    <row r="107" spans="1:9" ht="20.100000000000001" customHeight="1">
      <c r="B107" s="204">
        <v>419</v>
      </c>
      <c r="C107" s="202" t="s">
        <v>467</v>
      </c>
      <c r="D107" s="339" t="s">
        <v>161</v>
      </c>
      <c r="E107" s="303"/>
      <c r="F107" s="304"/>
      <c r="G107" s="304"/>
      <c r="H107" s="304"/>
      <c r="I107" s="203"/>
    </row>
    <row r="108" spans="1:9" ht="24" customHeight="1">
      <c r="B108" s="204" t="s">
        <v>468</v>
      </c>
      <c r="C108" s="202" t="s">
        <v>469</v>
      </c>
      <c r="D108" s="339" t="s">
        <v>162</v>
      </c>
      <c r="E108" s="303"/>
      <c r="F108" s="304">
        <v>11250</v>
      </c>
      <c r="G108" s="304">
        <v>7500</v>
      </c>
      <c r="H108" s="485">
        <v>9880</v>
      </c>
      <c r="I108" s="203">
        <f>H108/G108</f>
        <v>1.3173333333333332</v>
      </c>
    </row>
    <row r="109" spans="1:9" ht="20.100000000000001" customHeight="1">
      <c r="B109" s="204">
        <v>498</v>
      </c>
      <c r="C109" s="193" t="s">
        <v>470</v>
      </c>
      <c r="D109" s="339" t="s">
        <v>163</v>
      </c>
      <c r="E109" s="303">
        <v>20490</v>
      </c>
      <c r="F109" s="304">
        <v>25000</v>
      </c>
      <c r="G109" s="304">
        <v>25000</v>
      </c>
      <c r="H109" s="304">
        <v>20490</v>
      </c>
      <c r="I109" s="203"/>
    </row>
    <row r="110" spans="1:9" ht="24" customHeight="1">
      <c r="A110" s="195"/>
      <c r="B110" s="196" t="s">
        <v>471</v>
      </c>
      <c r="C110" s="193" t="s">
        <v>472</v>
      </c>
      <c r="D110" s="339" t="s">
        <v>164</v>
      </c>
      <c r="E110" s="303"/>
      <c r="F110" s="304"/>
      <c r="G110" s="304"/>
      <c r="H110" s="304"/>
      <c r="I110" s="203"/>
    </row>
    <row r="111" spans="1:9" ht="23.25" customHeight="1">
      <c r="A111" s="195"/>
      <c r="B111" s="568"/>
      <c r="C111" s="198" t="s">
        <v>473</v>
      </c>
      <c r="D111" s="569" t="s">
        <v>165</v>
      </c>
      <c r="E111" s="570">
        <v>106691</v>
      </c>
      <c r="F111" s="561">
        <v>135790</v>
      </c>
      <c r="G111" s="561">
        <v>156138</v>
      </c>
      <c r="H111" s="561">
        <f>H114+H123+H124+H132+H138</f>
        <v>106364</v>
      </c>
      <c r="I111" s="559">
        <f>H111/G111</f>
        <v>0.68121789698856139</v>
      </c>
    </row>
    <row r="112" spans="1:9" ht="13.5" customHeight="1">
      <c r="A112" s="195"/>
      <c r="B112" s="568"/>
      <c r="C112" s="199" t="s">
        <v>474</v>
      </c>
      <c r="D112" s="569"/>
      <c r="E112" s="571"/>
      <c r="F112" s="562"/>
      <c r="G112" s="562"/>
      <c r="H112" s="562"/>
      <c r="I112" s="560"/>
    </row>
    <row r="113" spans="1:9" ht="20.100000000000001" customHeight="1">
      <c r="A113" s="195"/>
      <c r="B113" s="196">
        <v>467</v>
      </c>
      <c r="C113" s="202" t="s">
        <v>475</v>
      </c>
      <c r="D113" s="339" t="s">
        <v>166</v>
      </c>
      <c r="E113" s="303"/>
      <c r="F113" s="304"/>
      <c r="G113" s="304"/>
      <c r="H113" s="304"/>
      <c r="I113" s="203"/>
    </row>
    <row r="114" spans="1:9" ht="20.100000000000001" customHeight="1">
      <c r="A114" s="195"/>
      <c r="B114" s="568" t="s">
        <v>476</v>
      </c>
      <c r="C114" s="200" t="s">
        <v>477</v>
      </c>
      <c r="D114" s="569" t="s">
        <v>167</v>
      </c>
      <c r="E114" s="570">
        <v>31320</v>
      </c>
      <c r="F114" s="561">
        <v>30000</v>
      </c>
      <c r="G114" s="561">
        <v>41250</v>
      </c>
      <c r="H114" s="578">
        <v>29589</v>
      </c>
      <c r="I114" s="559">
        <f>H114/G114</f>
        <v>0.7173090909090909</v>
      </c>
    </row>
    <row r="115" spans="1:9" ht="15" customHeight="1">
      <c r="A115" s="195"/>
      <c r="B115" s="568"/>
      <c r="C115" s="201" t="s">
        <v>478</v>
      </c>
      <c r="D115" s="569"/>
      <c r="E115" s="571"/>
      <c r="F115" s="562"/>
      <c r="G115" s="562"/>
      <c r="H115" s="579"/>
      <c r="I115" s="560"/>
    </row>
    <row r="116" spans="1:9" ht="25.5" customHeight="1">
      <c r="A116" s="195"/>
      <c r="B116" s="196" t="s">
        <v>479</v>
      </c>
      <c r="C116" s="202" t="s">
        <v>480</v>
      </c>
      <c r="D116" s="339" t="s">
        <v>168</v>
      </c>
      <c r="E116" s="303"/>
      <c r="F116" s="304"/>
      <c r="G116" s="304"/>
      <c r="H116" s="304"/>
      <c r="I116" s="203" t="str">
        <f t="shared" ref="I116:I118" si="4">IFERROR(H116/G116,"  ")</f>
        <v xml:space="preserve">  </v>
      </c>
    </row>
    <row r="117" spans="1:9" ht="25.5" customHeight="1">
      <c r="B117" s="204" t="s">
        <v>479</v>
      </c>
      <c r="C117" s="202" t="s">
        <v>481</v>
      </c>
      <c r="D117" s="339" t="s">
        <v>169</v>
      </c>
      <c r="E117" s="303"/>
      <c r="F117" s="304"/>
      <c r="G117" s="304"/>
      <c r="H117" s="304"/>
      <c r="I117" s="203" t="str">
        <f t="shared" si="4"/>
        <v xml:space="preserve">  </v>
      </c>
    </row>
    <row r="118" spans="1:9" ht="25.5" customHeight="1">
      <c r="B118" s="204" t="s">
        <v>482</v>
      </c>
      <c r="C118" s="202" t="s">
        <v>483</v>
      </c>
      <c r="D118" s="339" t="s">
        <v>170</v>
      </c>
      <c r="E118" s="303">
        <v>5000</v>
      </c>
      <c r="F118" s="304"/>
      <c r="G118" s="304"/>
      <c r="H118" s="304"/>
      <c r="I118" s="203" t="str">
        <f t="shared" si="4"/>
        <v xml:space="preserve">  </v>
      </c>
    </row>
    <row r="119" spans="1:9" ht="24.75" customHeight="1">
      <c r="B119" s="204" t="s">
        <v>484</v>
      </c>
      <c r="C119" s="202" t="s">
        <v>485</v>
      </c>
      <c r="D119" s="339" t="s">
        <v>171</v>
      </c>
      <c r="E119" s="303">
        <v>26320</v>
      </c>
      <c r="F119" s="304">
        <v>30000</v>
      </c>
      <c r="G119" s="304">
        <v>41250</v>
      </c>
      <c r="H119" s="304">
        <v>29589</v>
      </c>
      <c r="I119" s="203">
        <f>H119/G119</f>
        <v>0.7173090909090909</v>
      </c>
    </row>
    <row r="120" spans="1:9" ht="24.75" customHeight="1">
      <c r="B120" s="204" t="s">
        <v>486</v>
      </c>
      <c r="C120" s="202" t="s">
        <v>487</v>
      </c>
      <c r="D120" s="339" t="s">
        <v>172</v>
      </c>
      <c r="E120" s="303"/>
      <c r="F120" s="304"/>
      <c r="G120" s="304"/>
      <c r="H120" s="304"/>
      <c r="I120" s="203"/>
    </row>
    <row r="121" spans="1:9" ht="20.100000000000001" customHeight="1">
      <c r="B121" s="204">
        <v>426</v>
      </c>
      <c r="C121" s="202" t="s">
        <v>488</v>
      </c>
      <c r="D121" s="339" t="s">
        <v>173</v>
      </c>
      <c r="E121" s="303"/>
      <c r="F121" s="304"/>
      <c r="G121" s="304"/>
      <c r="H121" s="304"/>
      <c r="I121" s="203"/>
    </row>
    <row r="122" spans="1:9" ht="20.100000000000001" customHeight="1">
      <c r="B122" s="204">
        <v>428</v>
      </c>
      <c r="C122" s="202" t="s">
        <v>489</v>
      </c>
      <c r="D122" s="339" t="s">
        <v>174</v>
      </c>
      <c r="E122" s="303"/>
      <c r="F122" s="304"/>
      <c r="G122" s="304"/>
      <c r="H122" s="304"/>
      <c r="I122" s="203"/>
    </row>
    <row r="123" spans="1:9" ht="20.100000000000001" customHeight="1">
      <c r="B123" s="204">
        <v>430</v>
      </c>
      <c r="C123" s="202" t="s">
        <v>490</v>
      </c>
      <c r="D123" s="339" t="s">
        <v>175</v>
      </c>
      <c r="E123" s="303">
        <v>1714</v>
      </c>
      <c r="F123" s="304"/>
      <c r="G123" s="304"/>
      <c r="H123" s="304">
        <v>10</v>
      </c>
      <c r="I123" s="203"/>
    </row>
    <row r="124" spans="1:9" ht="20.100000000000001" customHeight="1">
      <c r="A124" s="195"/>
      <c r="B124" s="568" t="s">
        <v>491</v>
      </c>
      <c r="C124" s="200" t="s">
        <v>492</v>
      </c>
      <c r="D124" s="569" t="s">
        <v>176</v>
      </c>
      <c r="E124" s="570">
        <v>22481</v>
      </c>
      <c r="F124" s="561">
        <v>9750</v>
      </c>
      <c r="G124" s="561">
        <v>17063</v>
      </c>
      <c r="H124" s="561">
        <v>20883</v>
      </c>
      <c r="I124" s="559">
        <f>H124/G124</f>
        <v>1.2238762234073728</v>
      </c>
    </row>
    <row r="125" spans="1:9" ht="12.75" customHeight="1">
      <c r="A125" s="195"/>
      <c r="B125" s="568"/>
      <c r="C125" s="201" t="s">
        <v>493</v>
      </c>
      <c r="D125" s="569"/>
      <c r="E125" s="571"/>
      <c r="F125" s="562"/>
      <c r="G125" s="562"/>
      <c r="H125" s="562"/>
      <c r="I125" s="560"/>
    </row>
    <row r="126" spans="1:9" ht="24.75" customHeight="1">
      <c r="B126" s="204" t="s">
        <v>494</v>
      </c>
      <c r="C126" s="202" t="s">
        <v>495</v>
      </c>
      <c r="D126" s="339" t="s">
        <v>177</v>
      </c>
      <c r="E126" s="303"/>
      <c r="F126" s="304"/>
      <c r="G126" s="304"/>
      <c r="H126" s="304"/>
      <c r="I126" s="203"/>
    </row>
    <row r="127" spans="1:9" ht="24.75" customHeight="1">
      <c r="B127" s="204" t="s">
        <v>496</v>
      </c>
      <c r="C127" s="202" t="s">
        <v>497</v>
      </c>
      <c r="D127" s="339" t="s">
        <v>178</v>
      </c>
      <c r="E127" s="303"/>
      <c r="F127" s="304"/>
      <c r="G127" s="304"/>
      <c r="H127" s="304"/>
      <c r="I127" s="203"/>
    </row>
    <row r="128" spans="1:9" ht="20.100000000000001" customHeight="1">
      <c r="B128" s="204">
        <v>435</v>
      </c>
      <c r="C128" s="202" t="s">
        <v>498</v>
      </c>
      <c r="D128" s="339" t="s">
        <v>179</v>
      </c>
      <c r="E128" s="303">
        <v>22481</v>
      </c>
      <c r="F128" s="304">
        <v>9750</v>
      </c>
      <c r="G128" s="304">
        <v>17063</v>
      </c>
      <c r="H128" s="304">
        <v>20883</v>
      </c>
      <c r="I128" s="203">
        <f>H128/G128</f>
        <v>1.2238762234073728</v>
      </c>
    </row>
    <row r="129" spans="1:13" ht="20.100000000000001" customHeight="1">
      <c r="B129" s="204">
        <v>436</v>
      </c>
      <c r="C129" s="202" t="s">
        <v>499</v>
      </c>
      <c r="D129" s="339" t="s">
        <v>180</v>
      </c>
      <c r="E129" s="303"/>
      <c r="F129" s="304"/>
      <c r="G129" s="304"/>
      <c r="H129" s="304"/>
      <c r="I129" s="203"/>
    </row>
    <row r="130" spans="1:13" ht="20.100000000000001" customHeight="1">
      <c r="B130" s="204" t="s">
        <v>500</v>
      </c>
      <c r="C130" s="202" t="s">
        <v>501</v>
      </c>
      <c r="D130" s="339" t="s">
        <v>181</v>
      </c>
      <c r="E130" s="303"/>
      <c r="F130" s="304"/>
      <c r="G130" s="304"/>
      <c r="H130" s="304"/>
      <c r="I130" s="203"/>
    </row>
    <row r="131" spans="1:13" ht="20.100000000000001" customHeight="1">
      <c r="B131" s="204" t="s">
        <v>500</v>
      </c>
      <c r="C131" s="202" t="s">
        <v>502</v>
      </c>
      <c r="D131" s="339" t="s">
        <v>182</v>
      </c>
      <c r="E131" s="303"/>
      <c r="F131" s="304"/>
      <c r="G131" s="304"/>
      <c r="H131" s="304"/>
      <c r="I131" s="203"/>
    </row>
    <row r="132" spans="1:13" ht="20.100000000000001" customHeight="1">
      <c r="A132" s="195"/>
      <c r="B132" s="568" t="s">
        <v>503</v>
      </c>
      <c r="C132" s="200" t="s">
        <v>504</v>
      </c>
      <c r="D132" s="569" t="s">
        <v>183</v>
      </c>
      <c r="E132" s="553">
        <v>38788</v>
      </c>
      <c r="F132" s="555">
        <v>66040</v>
      </c>
      <c r="G132" s="555">
        <v>65000</v>
      </c>
      <c r="H132" s="555">
        <v>46002</v>
      </c>
      <c r="I132" s="557">
        <f>H132/G132</f>
        <v>0.7077230769230769</v>
      </c>
    </row>
    <row r="133" spans="1:13" ht="15.75" customHeight="1">
      <c r="A133" s="195"/>
      <c r="B133" s="568"/>
      <c r="C133" s="201" t="s">
        <v>505</v>
      </c>
      <c r="D133" s="569"/>
      <c r="E133" s="554"/>
      <c r="F133" s="556"/>
      <c r="G133" s="556"/>
      <c r="H133" s="556"/>
      <c r="I133" s="558"/>
    </row>
    <row r="134" spans="1:13" ht="20.100000000000001" customHeight="1">
      <c r="B134" s="204" t="s">
        <v>506</v>
      </c>
      <c r="C134" s="202" t="s">
        <v>507</v>
      </c>
      <c r="D134" s="339" t="s">
        <v>184</v>
      </c>
      <c r="E134" s="303">
        <v>16556</v>
      </c>
      <c r="F134" s="304">
        <v>37000</v>
      </c>
      <c r="G134" s="304">
        <v>33000</v>
      </c>
      <c r="H134" s="304">
        <v>24074</v>
      </c>
      <c r="I134" s="203">
        <f>H134/G134</f>
        <v>0.72951515151515156</v>
      </c>
    </row>
    <row r="135" spans="1:13" ht="24.75" customHeight="1">
      <c r="B135" s="204" t="s">
        <v>508</v>
      </c>
      <c r="C135" s="202" t="s">
        <v>509</v>
      </c>
      <c r="D135" s="339" t="s">
        <v>185</v>
      </c>
      <c r="E135" s="303">
        <v>22232</v>
      </c>
      <c r="F135" s="304">
        <v>29040</v>
      </c>
      <c r="G135" s="304">
        <v>17000</v>
      </c>
      <c r="H135" s="304">
        <v>21928</v>
      </c>
      <c r="I135" s="203">
        <f>H135/G135</f>
        <v>1.2898823529411765</v>
      </c>
    </row>
    <row r="136" spans="1:13" ht="20.100000000000001" customHeight="1">
      <c r="B136" s="204">
        <v>481</v>
      </c>
      <c r="C136" s="202" t="s">
        <v>510</v>
      </c>
      <c r="D136" s="339" t="s">
        <v>186</v>
      </c>
      <c r="E136" s="303"/>
      <c r="F136" s="304"/>
      <c r="G136" s="304"/>
      <c r="H136" s="304"/>
      <c r="I136" s="203"/>
    </row>
    <row r="137" spans="1:13" ht="36.75" customHeight="1">
      <c r="B137" s="204">
        <v>427</v>
      </c>
      <c r="C137" s="202" t="s">
        <v>511</v>
      </c>
      <c r="D137" s="339" t="s">
        <v>187</v>
      </c>
      <c r="E137" s="303"/>
      <c r="F137" s="304"/>
      <c r="G137" s="304"/>
      <c r="H137" s="304"/>
      <c r="I137" s="203"/>
      <c r="L137" s="490"/>
    </row>
    <row r="138" spans="1:13" ht="36.75" customHeight="1">
      <c r="A138" s="195"/>
      <c r="B138" s="196" t="s">
        <v>512</v>
      </c>
      <c r="C138" s="202" t="s">
        <v>513</v>
      </c>
      <c r="D138" s="339" t="s">
        <v>188</v>
      </c>
      <c r="E138" s="303">
        <v>12388</v>
      </c>
      <c r="F138" s="304">
        <v>30000</v>
      </c>
      <c r="G138" s="304">
        <v>32825</v>
      </c>
      <c r="H138" s="453">
        <v>9880</v>
      </c>
      <c r="I138" s="203">
        <f>H138/G138</f>
        <v>0.30099009900990098</v>
      </c>
    </row>
    <row r="139" spans="1:13" ht="20.100000000000001" customHeight="1">
      <c r="A139" s="195"/>
      <c r="B139" s="568"/>
      <c r="C139" s="198" t="s">
        <v>514</v>
      </c>
      <c r="D139" s="569" t="s">
        <v>189</v>
      </c>
      <c r="E139" s="570"/>
      <c r="F139" s="561"/>
      <c r="G139" s="561"/>
      <c r="H139" s="561"/>
      <c r="I139" s="559"/>
    </row>
    <row r="140" spans="1:13" ht="23.25" customHeight="1">
      <c r="A140" s="195"/>
      <c r="B140" s="568"/>
      <c r="C140" s="199" t="s">
        <v>515</v>
      </c>
      <c r="D140" s="569"/>
      <c r="E140" s="571"/>
      <c r="F140" s="562"/>
      <c r="G140" s="562"/>
      <c r="H140" s="562"/>
      <c r="I140" s="560"/>
    </row>
    <row r="141" spans="1:13" ht="20.100000000000001" customHeight="1">
      <c r="A141" s="195"/>
      <c r="B141" s="568"/>
      <c r="C141" s="198" t="s">
        <v>516</v>
      </c>
      <c r="D141" s="569" t="s">
        <v>190</v>
      </c>
      <c r="E141" s="570">
        <v>1199927</v>
      </c>
      <c r="F141" s="561">
        <v>1225510</v>
      </c>
      <c r="G141" s="561">
        <v>1239833</v>
      </c>
      <c r="H141" s="561">
        <f>H77+H92+H109+H111</f>
        <v>1204293</v>
      </c>
      <c r="I141" s="559">
        <f>H141/G141</f>
        <v>0.97133484912887458</v>
      </c>
      <c r="J141" s="206"/>
      <c r="K141" s="181"/>
    </row>
    <row r="142" spans="1:13" ht="14.25" customHeight="1">
      <c r="A142" s="195"/>
      <c r="B142" s="568"/>
      <c r="C142" s="199" t="s">
        <v>517</v>
      </c>
      <c r="D142" s="569"/>
      <c r="E142" s="571"/>
      <c r="F142" s="562"/>
      <c r="G142" s="562"/>
      <c r="H142" s="562"/>
      <c r="I142" s="560"/>
      <c r="M142" s="490">
        <f>H141-H74</f>
        <v>0</v>
      </c>
    </row>
    <row r="143" spans="1:13" ht="20.100000000000001" customHeight="1" thickBot="1">
      <c r="A143" s="195"/>
      <c r="B143" s="207">
        <v>89</v>
      </c>
      <c r="C143" s="208" t="s">
        <v>518</v>
      </c>
      <c r="D143" s="338" t="s">
        <v>191</v>
      </c>
      <c r="E143" s="305"/>
      <c r="F143" s="306"/>
      <c r="G143" s="306"/>
      <c r="H143" s="306"/>
      <c r="I143" s="209" t="str">
        <f t="shared" ref="I143" si="5">IFERROR(H143/G143,"  ")</f>
        <v xml:space="preserve">  </v>
      </c>
    </row>
    <row r="144" spans="1:13">
      <c r="G144" s="13"/>
      <c r="H144" s="13" t="s">
        <v>759</v>
      </c>
    </row>
    <row r="145" spans="2:8">
      <c r="B145" s="179" t="s">
        <v>577</v>
      </c>
      <c r="G145" s="13" t="s">
        <v>747</v>
      </c>
      <c r="H145" s="13"/>
    </row>
    <row r="150" spans="2:8">
      <c r="H150" s="492"/>
    </row>
  </sheetData>
  <mergeCells count="134"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N153"/>
  <sheetViews>
    <sheetView showGridLines="0" topLeftCell="A46" workbookViewId="0">
      <selection activeCell="G24" sqref="G24"/>
    </sheetView>
  </sheetViews>
  <sheetFormatPr defaultRowHeight="15.7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179" customWidth="1"/>
    <col min="9" max="9" width="9.140625" style="13"/>
    <col min="10" max="10" width="12.42578125" style="13" customWidth="1"/>
    <col min="11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>
      <c r="E1" s="210"/>
      <c r="G1" s="210"/>
      <c r="H1" s="191" t="s">
        <v>575</v>
      </c>
    </row>
    <row r="2" spans="1:8" ht="21.75" customHeight="1">
      <c r="B2" s="580" t="s">
        <v>68</v>
      </c>
      <c r="C2" s="580"/>
      <c r="D2" s="580"/>
      <c r="E2" s="580"/>
      <c r="F2" s="580"/>
      <c r="G2" s="580"/>
      <c r="H2" s="580"/>
    </row>
    <row r="3" spans="1:8" ht="14.25" customHeight="1">
      <c r="B3" s="581" t="s">
        <v>776</v>
      </c>
      <c r="C3" s="581"/>
      <c r="D3" s="581"/>
      <c r="E3" s="581"/>
      <c r="F3" s="581"/>
      <c r="G3" s="581"/>
      <c r="H3" s="581"/>
    </row>
    <row r="4" spans="1:8" ht="14.25" customHeight="1" thickBot="1">
      <c r="B4" s="178"/>
      <c r="C4" s="178"/>
      <c r="D4" s="178"/>
      <c r="E4" s="178"/>
      <c r="F4" s="178"/>
      <c r="G4" s="178"/>
      <c r="H4" s="180" t="s">
        <v>128</v>
      </c>
    </row>
    <row r="5" spans="1:8" ht="24.75" customHeight="1" thickBot="1">
      <c r="B5" s="588" t="s">
        <v>519</v>
      </c>
      <c r="C5" s="535" t="s">
        <v>84</v>
      </c>
      <c r="D5" s="592" t="s">
        <v>777</v>
      </c>
      <c r="E5" s="546" t="s">
        <v>778</v>
      </c>
      <c r="F5" s="594" t="s">
        <v>772</v>
      </c>
      <c r="G5" s="595"/>
      <c r="H5" s="598" t="s">
        <v>773</v>
      </c>
    </row>
    <row r="6" spans="1:8" ht="25.5" customHeight="1">
      <c r="A6" s="16"/>
      <c r="B6" s="589"/>
      <c r="C6" s="536"/>
      <c r="D6" s="536"/>
      <c r="E6" s="593"/>
      <c r="F6" s="236" t="s">
        <v>0</v>
      </c>
      <c r="G6" s="226" t="s">
        <v>567</v>
      </c>
      <c r="H6" s="599"/>
    </row>
    <row r="7" spans="1:8" ht="16.5" thickBot="1">
      <c r="A7" s="82"/>
      <c r="B7" s="211">
        <v>1</v>
      </c>
      <c r="C7" s="212">
        <v>2</v>
      </c>
      <c r="D7" s="213">
        <v>3</v>
      </c>
      <c r="E7" s="237">
        <v>4</v>
      </c>
      <c r="F7" s="213">
        <v>5</v>
      </c>
      <c r="G7" s="214">
        <v>6</v>
      </c>
      <c r="H7" s="190">
        <v>7</v>
      </c>
    </row>
    <row r="8" spans="1:8" s="56" customFormat="1" ht="20.100000000000001" customHeight="1">
      <c r="A8" s="215"/>
      <c r="B8" s="216" t="s">
        <v>520</v>
      </c>
      <c r="C8" s="217"/>
      <c r="D8" s="228"/>
      <c r="E8" s="229"/>
      <c r="F8" s="228"/>
      <c r="G8" s="229"/>
      <c r="H8" s="234"/>
    </row>
    <row r="9" spans="1:8" s="56" customFormat="1" ht="20.100000000000001" customHeight="1">
      <c r="A9" s="215"/>
      <c r="B9" s="218" t="s">
        <v>521</v>
      </c>
      <c r="C9" s="219">
        <v>3001</v>
      </c>
      <c r="D9" s="230">
        <v>250071</v>
      </c>
      <c r="E9" s="231">
        <v>311000</v>
      </c>
      <c r="F9" s="231">
        <v>77750</v>
      </c>
      <c r="G9" s="231">
        <v>55350</v>
      </c>
      <c r="H9" s="235">
        <f>G9/F9</f>
        <v>0.71189710610932477</v>
      </c>
    </row>
    <row r="10" spans="1:8" s="56" customFormat="1" ht="20.100000000000001" customHeight="1">
      <c r="A10" s="215"/>
      <c r="B10" s="220" t="s">
        <v>522</v>
      </c>
      <c r="C10" s="221">
        <v>3002</v>
      </c>
      <c r="D10" s="232">
        <v>166254</v>
      </c>
      <c r="E10" s="233">
        <v>220000</v>
      </c>
      <c r="F10" s="233">
        <v>55000</v>
      </c>
      <c r="G10" s="304">
        <v>39162</v>
      </c>
      <c r="H10" s="235">
        <f t="shared" ref="H10:H62" si="0">G10/F10</f>
        <v>0.71203636363636369</v>
      </c>
    </row>
    <row r="11" spans="1:8" s="56" customFormat="1" ht="20.100000000000001" customHeight="1">
      <c r="A11" s="215"/>
      <c r="B11" s="220" t="s">
        <v>523</v>
      </c>
      <c r="C11" s="221">
        <v>3003</v>
      </c>
      <c r="D11" s="232"/>
      <c r="E11" s="233"/>
      <c r="F11" s="233"/>
      <c r="G11" s="233"/>
      <c r="H11" s="235"/>
    </row>
    <row r="12" spans="1:8" s="56" customFormat="1" ht="20.100000000000001" customHeight="1">
      <c r="A12" s="215"/>
      <c r="B12" s="220" t="s">
        <v>524</v>
      </c>
      <c r="C12" s="221">
        <v>3004</v>
      </c>
      <c r="D12" s="522">
        <v>462</v>
      </c>
      <c r="E12" s="233">
        <v>3000</v>
      </c>
      <c r="F12" s="233">
        <v>750</v>
      </c>
      <c r="G12" s="233">
        <v>3</v>
      </c>
      <c r="H12" s="235">
        <f t="shared" si="0"/>
        <v>4.0000000000000001E-3</v>
      </c>
    </row>
    <row r="13" spans="1:8" s="56" customFormat="1" ht="20.100000000000001" customHeight="1">
      <c r="A13" s="215"/>
      <c r="B13" s="220" t="s">
        <v>525</v>
      </c>
      <c r="C13" s="221">
        <v>3005</v>
      </c>
      <c r="D13" s="232">
        <v>83355</v>
      </c>
      <c r="E13" s="233">
        <v>88000</v>
      </c>
      <c r="F13" s="233">
        <v>22000</v>
      </c>
      <c r="G13" s="304">
        <v>16185</v>
      </c>
      <c r="H13" s="235">
        <f t="shared" si="0"/>
        <v>0.73568181818181821</v>
      </c>
    </row>
    <row r="14" spans="1:8" s="56" customFormat="1" ht="20.100000000000001" customHeight="1">
      <c r="A14" s="215"/>
      <c r="B14" s="218" t="s">
        <v>526</v>
      </c>
      <c r="C14" s="219">
        <v>3006</v>
      </c>
      <c r="D14" s="230">
        <v>283889</v>
      </c>
      <c r="E14" s="231">
        <v>313520</v>
      </c>
      <c r="F14" s="231">
        <v>87770</v>
      </c>
      <c r="G14" s="231">
        <f>SUM(G15:G22)</f>
        <v>84677</v>
      </c>
      <c r="H14" s="235">
        <f t="shared" si="0"/>
        <v>0.96476016862253622</v>
      </c>
    </row>
    <row r="15" spans="1:8" s="56" customFormat="1" ht="20.100000000000001" customHeight="1">
      <c r="A15" s="215"/>
      <c r="B15" s="220" t="s">
        <v>527</v>
      </c>
      <c r="C15" s="221">
        <v>3007</v>
      </c>
      <c r="D15" s="232">
        <v>67124</v>
      </c>
      <c r="E15" s="233">
        <v>60000</v>
      </c>
      <c r="F15" s="233">
        <v>20000</v>
      </c>
      <c r="G15" s="233">
        <v>13694</v>
      </c>
      <c r="H15" s="235">
        <f t="shared" si="0"/>
        <v>0.68469999999999998</v>
      </c>
    </row>
    <row r="16" spans="1:8" s="56" customFormat="1" ht="20.100000000000001" customHeight="1">
      <c r="A16" s="215"/>
      <c r="B16" s="220" t="s">
        <v>528</v>
      </c>
      <c r="C16" s="221">
        <v>3008</v>
      </c>
      <c r="D16" s="232"/>
      <c r="E16" s="233"/>
      <c r="F16" s="233"/>
      <c r="G16" s="233"/>
      <c r="H16" s="235"/>
    </row>
    <row r="17" spans="1:8" s="56" customFormat="1" ht="20.100000000000001" customHeight="1">
      <c r="A17" s="215"/>
      <c r="B17" s="220" t="s">
        <v>529</v>
      </c>
      <c r="C17" s="221">
        <v>3009</v>
      </c>
      <c r="D17" s="232">
        <v>181120</v>
      </c>
      <c r="E17" s="233">
        <v>232042</v>
      </c>
      <c r="F17" s="233">
        <v>58011</v>
      </c>
      <c r="G17" s="304">
        <v>45089</v>
      </c>
      <c r="H17" s="235">
        <f t="shared" si="0"/>
        <v>0.77724914240402687</v>
      </c>
    </row>
    <row r="18" spans="1:8" s="56" customFormat="1" ht="20.100000000000001" customHeight="1">
      <c r="A18" s="215"/>
      <c r="B18" s="220" t="s">
        <v>530</v>
      </c>
      <c r="C18" s="221">
        <v>3010</v>
      </c>
      <c r="D18" s="232">
        <v>215</v>
      </c>
      <c r="E18" s="233">
        <v>8000</v>
      </c>
      <c r="F18" s="233">
        <v>2000</v>
      </c>
      <c r="G18" s="304">
        <v>216</v>
      </c>
      <c r="H18" s="235">
        <f t="shared" si="0"/>
        <v>0.108</v>
      </c>
    </row>
    <row r="19" spans="1:8" s="56" customFormat="1" ht="20.100000000000001" customHeight="1">
      <c r="A19" s="215"/>
      <c r="B19" s="220" t="s">
        <v>531</v>
      </c>
      <c r="C19" s="221">
        <v>3011</v>
      </c>
      <c r="D19" s="232"/>
      <c r="E19" s="233"/>
      <c r="F19" s="233"/>
      <c r="G19" s="233"/>
      <c r="H19" s="235"/>
    </row>
    <row r="20" spans="1:8" s="56" customFormat="1" ht="20.100000000000001" customHeight="1">
      <c r="A20" s="215"/>
      <c r="B20" s="220" t="s">
        <v>532</v>
      </c>
      <c r="C20" s="221">
        <v>3012</v>
      </c>
      <c r="D20" s="232"/>
      <c r="E20" s="233"/>
      <c r="F20" s="233"/>
      <c r="G20" s="233"/>
      <c r="H20" s="235"/>
    </row>
    <row r="21" spans="1:8" s="56" customFormat="1" ht="20.100000000000001" customHeight="1">
      <c r="A21" s="215"/>
      <c r="B21" s="220" t="s">
        <v>533</v>
      </c>
      <c r="C21" s="221">
        <v>3013</v>
      </c>
      <c r="D21" s="232">
        <v>35430</v>
      </c>
      <c r="E21" s="233">
        <v>13478</v>
      </c>
      <c r="F21" s="233">
        <v>7759</v>
      </c>
      <c r="G21" s="233">
        <v>25678</v>
      </c>
      <c r="H21" s="235">
        <f t="shared" si="0"/>
        <v>3.3094470936976412</v>
      </c>
    </row>
    <row r="22" spans="1:8" s="56" customFormat="1" ht="20.100000000000001" customHeight="1">
      <c r="A22" s="215"/>
      <c r="B22" s="220" t="s">
        <v>534</v>
      </c>
      <c r="C22" s="221">
        <v>3014</v>
      </c>
      <c r="D22" s="232"/>
      <c r="E22" s="233"/>
      <c r="F22" s="233"/>
      <c r="G22" s="422"/>
      <c r="H22" s="235"/>
    </row>
    <row r="23" spans="1:8" s="56" customFormat="1" ht="20.100000000000001" customHeight="1">
      <c r="A23" s="215"/>
      <c r="B23" s="220" t="s">
        <v>535</v>
      </c>
      <c r="C23" s="221">
        <v>3015</v>
      </c>
      <c r="D23" s="232"/>
      <c r="E23" s="233"/>
      <c r="F23" s="233"/>
      <c r="G23" s="233"/>
      <c r="H23" s="235"/>
    </row>
    <row r="24" spans="1:8" s="56" customFormat="1" ht="20.100000000000001" customHeight="1">
      <c r="A24" s="215"/>
      <c r="B24" s="220" t="s">
        <v>536</v>
      </c>
      <c r="C24" s="221">
        <v>3016</v>
      </c>
      <c r="D24" s="232">
        <v>33818</v>
      </c>
      <c r="E24" s="233">
        <v>2520</v>
      </c>
      <c r="F24" s="233">
        <v>10020</v>
      </c>
      <c r="G24" s="233">
        <f>G14-G9</f>
        <v>29327</v>
      </c>
      <c r="H24" s="235">
        <f t="shared" si="0"/>
        <v>2.9268463073852296</v>
      </c>
    </row>
    <row r="25" spans="1:8" s="56" customFormat="1" ht="20.100000000000001" customHeight="1">
      <c r="A25" s="215"/>
      <c r="B25" s="222" t="s">
        <v>537</v>
      </c>
      <c r="C25" s="221"/>
      <c r="D25" s="232"/>
      <c r="E25" s="233"/>
      <c r="F25" s="233"/>
      <c r="G25" s="233"/>
      <c r="H25" s="235"/>
    </row>
    <row r="26" spans="1:8" s="56" customFormat="1" ht="20.100000000000001" customHeight="1">
      <c r="A26" s="215"/>
      <c r="B26" s="218" t="s">
        <v>192</v>
      </c>
      <c r="C26" s="219">
        <v>3017</v>
      </c>
      <c r="D26" s="230"/>
      <c r="E26" s="231">
        <v>2000</v>
      </c>
      <c r="F26" s="231">
        <v>500</v>
      </c>
      <c r="G26" s="231"/>
      <c r="H26" s="235">
        <f t="shared" si="0"/>
        <v>0</v>
      </c>
    </row>
    <row r="27" spans="1:8" s="56" customFormat="1" ht="20.100000000000001" customHeight="1">
      <c r="A27" s="215"/>
      <c r="B27" s="220" t="s">
        <v>538</v>
      </c>
      <c r="C27" s="221">
        <v>3018</v>
      </c>
      <c r="D27" s="232"/>
      <c r="E27" s="233"/>
      <c r="F27" s="233"/>
      <c r="G27" s="233"/>
      <c r="H27" s="235"/>
    </row>
    <row r="28" spans="1:8" s="56" customFormat="1" ht="27.75" customHeight="1">
      <c r="A28" s="215"/>
      <c r="B28" s="220" t="s">
        <v>539</v>
      </c>
      <c r="C28" s="221">
        <v>3019</v>
      </c>
      <c r="D28" s="232"/>
      <c r="E28" s="233">
        <v>2000</v>
      </c>
      <c r="F28" s="233">
        <v>500</v>
      </c>
      <c r="G28" s="233"/>
      <c r="H28" s="235">
        <f t="shared" si="0"/>
        <v>0</v>
      </c>
    </row>
    <row r="29" spans="1:8" s="56" customFormat="1" ht="20.100000000000001" customHeight="1">
      <c r="A29" s="215"/>
      <c r="B29" s="220" t="s">
        <v>540</v>
      </c>
      <c r="C29" s="221">
        <v>3020</v>
      </c>
      <c r="D29" s="232"/>
      <c r="E29" s="233"/>
      <c r="F29" s="233"/>
      <c r="G29" s="233"/>
      <c r="H29" s="235"/>
    </row>
    <row r="30" spans="1:8" s="56" customFormat="1" ht="20.100000000000001" customHeight="1">
      <c r="A30" s="215"/>
      <c r="B30" s="220" t="s">
        <v>541</v>
      </c>
      <c r="C30" s="221">
        <v>3021</v>
      </c>
      <c r="D30" s="232"/>
      <c r="E30" s="233"/>
      <c r="F30" s="233"/>
      <c r="G30" s="233"/>
      <c r="H30" s="235"/>
    </row>
    <row r="31" spans="1:8" s="56" customFormat="1" ht="20.100000000000001" customHeight="1">
      <c r="A31" s="215"/>
      <c r="B31" s="220" t="s">
        <v>69</v>
      </c>
      <c r="C31" s="221">
        <v>3022</v>
      </c>
      <c r="D31" s="232"/>
      <c r="E31" s="233"/>
      <c r="F31" s="233"/>
      <c r="G31" s="233"/>
      <c r="H31" s="235"/>
    </row>
    <row r="32" spans="1:8" s="56" customFormat="1" ht="20.100000000000001" customHeight="1">
      <c r="A32" s="215"/>
      <c r="B32" s="218" t="s">
        <v>193</v>
      </c>
      <c r="C32" s="219">
        <v>3023</v>
      </c>
      <c r="D32" s="230">
        <v>73030</v>
      </c>
      <c r="E32" s="231">
        <v>20000</v>
      </c>
      <c r="F32" s="231">
        <v>20000</v>
      </c>
      <c r="G32" s="231"/>
      <c r="H32" s="235">
        <f t="shared" si="0"/>
        <v>0</v>
      </c>
    </row>
    <row r="33" spans="1:8" s="56" customFormat="1" ht="20.100000000000001" customHeight="1">
      <c r="A33" s="215"/>
      <c r="B33" s="220" t="s">
        <v>542</v>
      </c>
      <c r="C33" s="221">
        <v>3024</v>
      </c>
      <c r="D33" s="232"/>
      <c r="E33" s="233"/>
      <c r="F33" s="233"/>
      <c r="G33" s="233"/>
      <c r="H33" s="235"/>
    </row>
    <row r="34" spans="1:8" s="56" customFormat="1" ht="34.5" customHeight="1">
      <c r="A34" s="215"/>
      <c r="B34" s="220" t="s">
        <v>543</v>
      </c>
      <c r="C34" s="221">
        <v>3025</v>
      </c>
      <c r="D34" s="232">
        <v>73030</v>
      </c>
      <c r="E34" s="233">
        <v>20000</v>
      </c>
      <c r="F34" s="233">
        <v>20000</v>
      </c>
      <c r="G34" s="233"/>
      <c r="H34" s="235">
        <f t="shared" si="0"/>
        <v>0</v>
      </c>
    </row>
    <row r="35" spans="1:8" s="56" customFormat="1" ht="20.100000000000001" customHeight="1">
      <c r="A35" s="215"/>
      <c r="B35" s="220" t="s">
        <v>544</v>
      </c>
      <c r="C35" s="221">
        <v>3026</v>
      </c>
      <c r="D35" s="232"/>
      <c r="E35" s="233"/>
      <c r="F35" s="233"/>
      <c r="G35" s="233"/>
      <c r="H35" s="235"/>
    </row>
    <row r="36" spans="1:8" s="56" customFormat="1" ht="20.100000000000001" customHeight="1">
      <c r="A36" s="215"/>
      <c r="B36" s="220" t="s">
        <v>545</v>
      </c>
      <c r="C36" s="221">
        <v>3027</v>
      </c>
      <c r="D36" s="232"/>
      <c r="E36" s="233"/>
      <c r="F36" s="233"/>
      <c r="G36" s="233"/>
      <c r="H36" s="235"/>
    </row>
    <row r="37" spans="1:8" s="56" customFormat="1" ht="20.100000000000001" customHeight="1">
      <c r="A37" s="215"/>
      <c r="B37" s="220" t="s">
        <v>546</v>
      </c>
      <c r="C37" s="221">
        <v>3028</v>
      </c>
      <c r="D37" s="232">
        <v>73030</v>
      </c>
      <c r="E37" s="233">
        <v>18000</v>
      </c>
      <c r="F37" s="233">
        <v>19500</v>
      </c>
      <c r="G37" s="233"/>
      <c r="H37" s="235">
        <f t="shared" si="0"/>
        <v>0</v>
      </c>
    </row>
    <row r="38" spans="1:8" s="56" customFormat="1" ht="22.5" customHeight="1">
      <c r="A38" s="215"/>
      <c r="B38" s="222" t="s">
        <v>547</v>
      </c>
      <c r="C38" s="221"/>
      <c r="D38" s="232"/>
      <c r="E38" s="233"/>
      <c r="F38" s="233"/>
      <c r="G38" s="417"/>
      <c r="H38" s="235"/>
    </row>
    <row r="39" spans="1:8" s="56" customFormat="1" ht="20.100000000000001" customHeight="1">
      <c r="A39" s="215"/>
      <c r="B39" s="218" t="s">
        <v>548</v>
      </c>
      <c r="C39" s="219">
        <v>3029</v>
      </c>
      <c r="D39" s="230">
        <v>90000</v>
      </c>
      <c r="E39" s="231">
        <v>30000</v>
      </c>
      <c r="F39" s="231">
        <v>30000</v>
      </c>
      <c r="G39" s="231">
        <v>30000</v>
      </c>
      <c r="H39" s="235">
        <f t="shared" si="0"/>
        <v>1</v>
      </c>
    </row>
    <row r="40" spans="1:8" s="56" customFormat="1" ht="20.100000000000001" customHeight="1">
      <c r="A40" s="215"/>
      <c r="B40" s="220" t="s">
        <v>70</v>
      </c>
      <c r="C40" s="221">
        <v>3030</v>
      </c>
      <c r="D40" s="232"/>
      <c r="E40" s="233"/>
      <c r="F40" s="233"/>
      <c r="G40" s="233"/>
      <c r="H40" s="235"/>
    </row>
    <row r="41" spans="1:8" s="56" customFormat="1" ht="20.100000000000001" customHeight="1">
      <c r="A41" s="215"/>
      <c r="B41" s="220" t="s">
        <v>549</v>
      </c>
      <c r="C41" s="221">
        <v>3031</v>
      </c>
      <c r="D41" s="232">
        <v>60000</v>
      </c>
      <c r="E41" s="233"/>
      <c r="F41" s="233"/>
      <c r="G41" s="233"/>
      <c r="H41" s="235"/>
    </row>
    <row r="42" spans="1:8" s="56" customFormat="1" ht="20.100000000000001" customHeight="1">
      <c r="A42" s="215"/>
      <c r="B42" s="220" t="s">
        <v>550</v>
      </c>
      <c r="C42" s="221">
        <v>3032</v>
      </c>
      <c r="D42" s="232"/>
      <c r="E42" s="233"/>
      <c r="F42" s="233"/>
      <c r="G42" s="233"/>
      <c r="H42" s="235"/>
    </row>
    <row r="43" spans="1:8" s="56" customFormat="1" ht="20.100000000000001" customHeight="1">
      <c r="A43" s="215"/>
      <c r="B43" s="220" t="s">
        <v>551</v>
      </c>
      <c r="C43" s="221">
        <v>3033</v>
      </c>
      <c r="D43" s="232">
        <v>30000</v>
      </c>
      <c r="E43" s="233">
        <v>30000</v>
      </c>
      <c r="F43" s="233">
        <v>30000</v>
      </c>
      <c r="G43" s="233">
        <v>30000</v>
      </c>
      <c r="H43" s="235">
        <f t="shared" si="0"/>
        <v>1</v>
      </c>
    </row>
    <row r="44" spans="1:8" s="56" customFormat="1" ht="20.100000000000001" customHeight="1">
      <c r="A44" s="215"/>
      <c r="B44" s="220" t="s">
        <v>552</v>
      </c>
      <c r="C44" s="221">
        <v>3034</v>
      </c>
      <c r="D44" s="232"/>
      <c r="E44" s="233"/>
      <c r="F44" s="233"/>
      <c r="G44" s="233"/>
      <c r="H44" s="235"/>
    </row>
    <row r="45" spans="1:8" s="56" customFormat="1" ht="20.100000000000001" customHeight="1">
      <c r="A45" s="215"/>
      <c r="B45" s="220" t="s">
        <v>553</v>
      </c>
      <c r="C45" s="221">
        <v>3035</v>
      </c>
      <c r="D45" s="232"/>
      <c r="E45" s="233"/>
      <c r="F45" s="233"/>
      <c r="G45" s="233"/>
      <c r="H45" s="235"/>
    </row>
    <row r="46" spans="1:8" s="56" customFormat="1" ht="20.100000000000001" customHeight="1">
      <c r="A46" s="215"/>
      <c r="B46" s="220" t="s">
        <v>554</v>
      </c>
      <c r="C46" s="221">
        <v>3036</v>
      </c>
      <c r="D46" s="232"/>
      <c r="E46" s="233"/>
      <c r="F46" s="233"/>
      <c r="G46" s="233"/>
      <c r="H46" s="235"/>
    </row>
    <row r="47" spans="1:8" s="56" customFormat="1" ht="20.100000000000001" customHeight="1">
      <c r="A47" s="215"/>
      <c r="B47" s="218" t="s">
        <v>555</v>
      </c>
      <c r="C47" s="219">
        <v>3037</v>
      </c>
      <c r="D47" s="230">
        <v>5411</v>
      </c>
      <c r="E47" s="231">
        <v>8000</v>
      </c>
      <c r="F47" s="231">
        <v>2000</v>
      </c>
      <c r="G47" s="231">
        <v>1054</v>
      </c>
      <c r="H47" s="235">
        <f t="shared" si="0"/>
        <v>0.52700000000000002</v>
      </c>
    </row>
    <row r="48" spans="1:8" s="56" customFormat="1" ht="20.100000000000001" customHeight="1">
      <c r="A48" s="215"/>
      <c r="B48" s="220" t="s">
        <v>556</v>
      </c>
      <c r="C48" s="221">
        <v>3038</v>
      </c>
      <c r="D48" s="232"/>
      <c r="E48" s="233"/>
      <c r="F48" s="233"/>
      <c r="G48" s="233"/>
      <c r="H48" s="235"/>
    </row>
    <row r="49" spans="1:14" s="56" customFormat="1" ht="20.100000000000001" customHeight="1">
      <c r="A49" s="215"/>
      <c r="B49" s="220" t="s">
        <v>549</v>
      </c>
      <c r="C49" s="221">
        <v>3039</v>
      </c>
      <c r="D49" s="232">
        <v>3603</v>
      </c>
      <c r="E49" s="233">
        <v>5500</v>
      </c>
      <c r="F49" s="233">
        <v>1375</v>
      </c>
      <c r="G49" s="233">
        <v>532</v>
      </c>
      <c r="H49" s="235">
        <f t="shared" si="0"/>
        <v>0.38690909090909092</v>
      </c>
    </row>
    <row r="50" spans="1:14" s="56" customFormat="1" ht="20.100000000000001" customHeight="1">
      <c r="A50" s="215"/>
      <c r="B50" s="220" t="s">
        <v>550</v>
      </c>
      <c r="C50" s="221">
        <v>3040</v>
      </c>
      <c r="D50" s="232"/>
      <c r="E50" s="233"/>
      <c r="F50" s="233"/>
      <c r="G50" s="233"/>
      <c r="H50" s="235"/>
    </row>
    <row r="51" spans="1:14" s="56" customFormat="1" ht="20.100000000000001" customHeight="1">
      <c r="A51" s="215"/>
      <c r="B51" s="220" t="s">
        <v>551</v>
      </c>
      <c r="C51" s="221">
        <v>3041</v>
      </c>
      <c r="D51" s="232">
        <v>1734</v>
      </c>
      <c r="E51" s="233">
        <v>2000</v>
      </c>
      <c r="F51" s="233">
        <v>500</v>
      </c>
      <c r="G51" s="233">
        <v>522</v>
      </c>
      <c r="H51" s="235">
        <f t="shared" si="0"/>
        <v>1.044</v>
      </c>
    </row>
    <row r="52" spans="1:14" s="56" customFormat="1" ht="20.100000000000001" customHeight="1">
      <c r="A52" s="215"/>
      <c r="B52" s="220" t="s">
        <v>552</v>
      </c>
      <c r="C52" s="221">
        <v>3042</v>
      </c>
      <c r="D52" s="232"/>
      <c r="E52" s="233"/>
      <c r="F52" s="233"/>
      <c r="G52" s="233"/>
      <c r="H52" s="235"/>
    </row>
    <row r="53" spans="1:14" s="56" customFormat="1" ht="20.100000000000001" customHeight="1">
      <c r="A53" s="215"/>
      <c r="B53" s="220" t="s">
        <v>557</v>
      </c>
      <c r="C53" s="221">
        <v>3043</v>
      </c>
      <c r="D53" s="232">
        <v>74</v>
      </c>
      <c r="E53" s="233"/>
      <c r="F53" s="233"/>
      <c r="G53" s="233"/>
      <c r="H53" s="235"/>
    </row>
    <row r="54" spans="1:14" s="56" customFormat="1" ht="20.100000000000001" customHeight="1">
      <c r="A54" s="215"/>
      <c r="B54" s="220" t="s">
        <v>558</v>
      </c>
      <c r="C54" s="221">
        <v>3044</v>
      </c>
      <c r="D54" s="232"/>
      <c r="E54" s="233">
        <v>500</v>
      </c>
      <c r="F54" s="233">
        <v>125</v>
      </c>
      <c r="G54" s="233"/>
      <c r="H54" s="235">
        <f t="shared" si="0"/>
        <v>0</v>
      </c>
      <c r="J54" s="466"/>
    </row>
    <row r="55" spans="1:14" s="56" customFormat="1" ht="20.100000000000001" customHeight="1">
      <c r="A55" s="215"/>
      <c r="B55" s="220" t="s">
        <v>559</v>
      </c>
      <c r="C55" s="221">
        <v>3045</v>
      </c>
      <c r="D55" s="232"/>
      <c r="E55" s="233"/>
      <c r="F55" s="233"/>
      <c r="G55" s="233"/>
      <c r="H55" s="235"/>
    </row>
    <row r="56" spans="1:14" s="56" customFormat="1" ht="20.100000000000001" customHeight="1">
      <c r="A56" s="215"/>
      <c r="B56" s="220" t="s">
        <v>560</v>
      </c>
      <c r="C56" s="221">
        <v>3046</v>
      </c>
      <c r="D56" s="232">
        <v>84589</v>
      </c>
      <c r="E56" s="233">
        <v>22000</v>
      </c>
      <c r="F56" s="233">
        <v>28000</v>
      </c>
      <c r="G56" s="233">
        <f>G39-G47</f>
        <v>28946</v>
      </c>
      <c r="H56" s="235">
        <f t="shared" si="0"/>
        <v>1.0337857142857143</v>
      </c>
      <c r="J56" s="466"/>
      <c r="L56" s="466"/>
    </row>
    <row r="57" spans="1:14" s="56" customFormat="1" ht="20.100000000000001" customHeight="1">
      <c r="A57" s="215"/>
      <c r="B57" s="220" t="s">
        <v>561</v>
      </c>
      <c r="C57" s="221">
        <v>3047</v>
      </c>
      <c r="D57" s="232"/>
      <c r="E57" s="233"/>
      <c r="F57" s="233"/>
      <c r="G57" s="233"/>
      <c r="H57" s="235"/>
    </row>
    <row r="58" spans="1:14" s="56" customFormat="1" ht="20.100000000000001" customHeight="1">
      <c r="A58" s="215"/>
      <c r="B58" s="222" t="s">
        <v>568</v>
      </c>
      <c r="C58" s="221">
        <v>3048</v>
      </c>
      <c r="D58" s="232">
        <v>340071</v>
      </c>
      <c r="E58" s="233">
        <v>343000</v>
      </c>
      <c r="F58" s="233">
        <v>108250</v>
      </c>
      <c r="G58" s="233">
        <f>G9+G26+G39</f>
        <v>85350</v>
      </c>
      <c r="H58" s="235">
        <f t="shared" si="0"/>
        <v>0.78845265588914548</v>
      </c>
      <c r="K58" s="466"/>
    </row>
    <row r="59" spans="1:14" s="56" customFormat="1" ht="20.100000000000001" customHeight="1">
      <c r="A59" s="215"/>
      <c r="B59" s="222" t="s">
        <v>569</v>
      </c>
      <c r="C59" s="221">
        <v>3049</v>
      </c>
      <c r="D59" s="232">
        <v>362330</v>
      </c>
      <c r="E59" s="233">
        <v>341520</v>
      </c>
      <c r="F59" s="233">
        <v>109770</v>
      </c>
      <c r="G59" s="233">
        <f>G14+G32+G47</f>
        <v>85731</v>
      </c>
      <c r="H59" s="235">
        <f t="shared" si="0"/>
        <v>0.78100573927302541</v>
      </c>
      <c r="K59" s="466"/>
    </row>
    <row r="60" spans="1:14" s="56" customFormat="1" ht="20.100000000000001" customHeight="1">
      <c r="A60" s="215"/>
      <c r="B60" s="218" t="s">
        <v>570</v>
      </c>
      <c r="C60" s="219">
        <v>3050</v>
      </c>
      <c r="D60" s="230"/>
      <c r="E60" s="231">
        <v>1480</v>
      </c>
      <c r="F60" s="231"/>
      <c r="G60" s="231"/>
      <c r="H60" s="235"/>
      <c r="L60" s="466"/>
    </row>
    <row r="61" spans="1:14" s="56" customFormat="1" ht="20.100000000000001" customHeight="1">
      <c r="A61" s="215"/>
      <c r="B61" s="218" t="s">
        <v>571</v>
      </c>
      <c r="C61" s="219">
        <v>3051</v>
      </c>
      <c r="D61" s="230">
        <v>22259</v>
      </c>
      <c r="E61" s="231"/>
      <c r="F61" s="231">
        <v>1520</v>
      </c>
      <c r="G61" s="436">
        <f>G62-G65</f>
        <v>381</v>
      </c>
      <c r="H61" s="235">
        <f t="shared" si="0"/>
        <v>0.25065789473684208</v>
      </c>
      <c r="K61" s="466"/>
    </row>
    <row r="62" spans="1:14" s="56" customFormat="1" ht="20.100000000000001" customHeight="1">
      <c r="A62" s="215"/>
      <c r="B62" s="218" t="s">
        <v>562</v>
      </c>
      <c r="C62" s="219">
        <v>3052</v>
      </c>
      <c r="D62" s="230">
        <v>22528</v>
      </c>
      <c r="E62" s="231">
        <v>2520</v>
      </c>
      <c r="F62" s="231">
        <v>2520</v>
      </c>
      <c r="G62" s="231">
        <v>410</v>
      </c>
      <c r="H62" s="235">
        <f t="shared" si="0"/>
        <v>0.1626984126984127</v>
      </c>
      <c r="J62" s="466"/>
      <c r="L62" s="466"/>
      <c r="N62" s="466"/>
    </row>
    <row r="63" spans="1:14" s="56" customFormat="1" ht="24" customHeight="1">
      <c r="A63" s="215"/>
      <c r="B63" s="222" t="s">
        <v>563</v>
      </c>
      <c r="C63" s="221">
        <v>3053</v>
      </c>
      <c r="D63" s="232">
        <v>141</v>
      </c>
      <c r="E63" s="233"/>
      <c r="F63" s="233"/>
      <c r="G63" s="233"/>
      <c r="H63" s="235"/>
    </row>
    <row r="64" spans="1:14" s="56" customFormat="1" ht="24" customHeight="1">
      <c r="A64" s="215"/>
      <c r="B64" s="222" t="s">
        <v>564</v>
      </c>
      <c r="C64" s="221">
        <v>3054</v>
      </c>
      <c r="D64" s="232"/>
      <c r="E64" s="233"/>
      <c r="F64" s="233"/>
      <c r="G64" s="233"/>
      <c r="H64" s="235"/>
    </row>
    <row r="65" spans="2:12" s="56" customFormat="1" ht="20.100000000000001" customHeight="1">
      <c r="B65" s="223" t="s">
        <v>565</v>
      </c>
      <c r="C65" s="582">
        <v>3055</v>
      </c>
      <c r="D65" s="584">
        <v>410</v>
      </c>
      <c r="E65" s="586">
        <v>4000</v>
      </c>
      <c r="F65" s="586">
        <v>1000</v>
      </c>
      <c r="G65" s="586">
        <v>29</v>
      </c>
      <c r="H65" s="596">
        <f>G65/F65</f>
        <v>2.9000000000000001E-2</v>
      </c>
      <c r="L65" s="466"/>
    </row>
    <row r="66" spans="2:12" s="56" customFormat="1" ht="13.5" customHeight="1" thickBot="1">
      <c r="B66" s="224" t="s">
        <v>566</v>
      </c>
      <c r="C66" s="583"/>
      <c r="D66" s="585"/>
      <c r="E66" s="587"/>
      <c r="F66" s="587"/>
      <c r="G66" s="587"/>
      <c r="H66" s="597"/>
    </row>
    <row r="67" spans="2:12">
      <c r="B67" s="225"/>
      <c r="H67" s="227" t="str">
        <f t="shared" ref="H67:H73" si="1">IFERROR(G67/F67,"  ")</f>
        <v xml:space="preserve">  </v>
      </c>
    </row>
    <row r="68" spans="2:12">
      <c r="B68" s="179" t="s">
        <v>577</v>
      </c>
      <c r="G68" s="13" t="s">
        <v>759</v>
      </c>
      <c r="H68" s="13"/>
      <c r="I68" s="16"/>
    </row>
    <row r="69" spans="2:12">
      <c r="F69" s="13" t="s">
        <v>747</v>
      </c>
      <c r="H69" s="13"/>
    </row>
    <row r="71" spans="2:12">
      <c r="H71" s="13"/>
    </row>
    <row r="72" spans="2:12">
      <c r="H72" s="227" t="str">
        <f t="shared" si="1"/>
        <v xml:space="preserve">  </v>
      </c>
    </row>
    <row r="73" spans="2:12">
      <c r="H73" s="227" t="str">
        <f t="shared" si="1"/>
        <v xml:space="preserve">  </v>
      </c>
    </row>
    <row r="74" spans="2:12">
      <c r="G74" s="493"/>
      <c r="H74" s="227" t="str">
        <f t="shared" ref="H74:H137" si="2">IFERROR(G74/F74,"  ")</f>
        <v xml:space="preserve">  </v>
      </c>
    </row>
    <row r="75" spans="2:12">
      <c r="G75" s="493"/>
      <c r="H75" s="227" t="str">
        <f t="shared" si="2"/>
        <v xml:space="preserve">  </v>
      </c>
    </row>
    <row r="76" spans="2:12">
      <c r="H76" s="227" t="str">
        <f t="shared" si="2"/>
        <v xml:space="preserve">  </v>
      </c>
    </row>
    <row r="77" spans="2:12">
      <c r="G77" s="493"/>
      <c r="H77" s="227" t="str">
        <f t="shared" si="2"/>
        <v xml:space="preserve">  </v>
      </c>
    </row>
    <row r="78" spans="2:12">
      <c r="H78" s="590" t="str">
        <f t="shared" si="2"/>
        <v xml:space="preserve">  </v>
      </c>
    </row>
    <row r="79" spans="2:12">
      <c r="H79" s="590" t="str">
        <f t="shared" si="2"/>
        <v xml:space="preserve">  </v>
      </c>
    </row>
    <row r="80" spans="2:12">
      <c r="H80" s="227" t="str">
        <f t="shared" si="2"/>
        <v xml:space="preserve">  </v>
      </c>
    </row>
    <row r="81" spans="8:8">
      <c r="H81" s="227" t="str">
        <f t="shared" si="2"/>
        <v xml:space="preserve">  </v>
      </c>
    </row>
    <row r="82" spans="8:8">
      <c r="H82" s="227" t="str">
        <f t="shared" si="2"/>
        <v xml:space="preserve">  </v>
      </c>
    </row>
    <row r="83" spans="8:8">
      <c r="H83" s="227" t="str">
        <f t="shared" si="2"/>
        <v xml:space="preserve">  </v>
      </c>
    </row>
    <row r="84" spans="8:8">
      <c r="H84" s="227" t="str">
        <f t="shared" si="2"/>
        <v xml:space="preserve">  </v>
      </c>
    </row>
    <row r="85" spans="8:8">
      <c r="H85" s="227" t="str">
        <f t="shared" si="2"/>
        <v xml:space="preserve">  </v>
      </c>
    </row>
    <row r="86" spans="8:8">
      <c r="H86" s="227" t="str">
        <f t="shared" si="2"/>
        <v xml:space="preserve">  </v>
      </c>
    </row>
    <row r="87" spans="8:8">
      <c r="H87" s="227" t="str">
        <f t="shared" si="2"/>
        <v xml:space="preserve">  </v>
      </c>
    </row>
    <row r="88" spans="8:8">
      <c r="H88" s="227" t="str">
        <f t="shared" si="2"/>
        <v xml:space="preserve">  </v>
      </c>
    </row>
    <row r="89" spans="8:8">
      <c r="H89" s="227" t="str">
        <f t="shared" si="2"/>
        <v xml:space="preserve">  </v>
      </c>
    </row>
    <row r="90" spans="8:8">
      <c r="H90" s="227" t="str">
        <f t="shared" si="2"/>
        <v xml:space="preserve">  </v>
      </c>
    </row>
    <row r="91" spans="8:8">
      <c r="H91" s="227" t="str">
        <f t="shared" si="2"/>
        <v xml:space="preserve">  </v>
      </c>
    </row>
    <row r="92" spans="8:8">
      <c r="H92" s="227" t="str">
        <f t="shared" si="2"/>
        <v xml:space="preserve">  </v>
      </c>
    </row>
    <row r="93" spans="8:8">
      <c r="H93" s="590" t="str">
        <f t="shared" si="2"/>
        <v xml:space="preserve">  </v>
      </c>
    </row>
    <row r="94" spans="8:8">
      <c r="H94" s="590" t="str">
        <f t="shared" si="2"/>
        <v xml:space="preserve">  </v>
      </c>
    </row>
    <row r="95" spans="8:8">
      <c r="H95" s="590" t="str">
        <f t="shared" si="2"/>
        <v xml:space="preserve">  </v>
      </c>
    </row>
    <row r="96" spans="8:8">
      <c r="H96" s="590" t="str">
        <f t="shared" si="2"/>
        <v xml:space="preserve">  </v>
      </c>
    </row>
    <row r="97" spans="8:8">
      <c r="H97" s="227" t="str">
        <f t="shared" si="2"/>
        <v xml:space="preserve">  </v>
      </c>
    </row>
    <row r="98" spans="8:8">
      <c r="H98" s="227" t="str">
        <f t="shared" si="2"/>
        <v xml:space="preserve">  </v>
      </c>
    </row>
    <row r="99" spans="8:8">
      <c r="H99" s="227" t="str">
        <f t="shared" si="2"/>
        <v xml:space="preserve">  </v>
      </c>
    </row>
    <row r="100" spans="8:8">
      <c r="H100" s="590" t="str">
        <f t="shared" si="2"/>
        <v xml:space="preserve">  </v>
      </c>
    </row>
    <row r="101" spans="8:8">
      <c r="H101" s="590" t="str">
        <f t="shared" si="2"/>
        <v xml:space="preserve">  </v>
      </c>
    </row>
    <row r="102" spans="8:8">
      <c r="H102" s="227" t="str">
        <f t="shared" si="2"/>
        <v xml:space="preserve">  </v>
      </c>
    </row>
    <row r="103" spans="8:8">
      <c r="H103" s="227" t="str">
        <f t="shared" si="2"/>
        <v xml:space="preserve">  </v>
      </c>
    </row>
    <row r="104" spans="8:8">
      <c r="H104" s="227" t="str">
        <f t="shared" si="2"/>
        <v xml:space="preserve">  </v>
      </c>
    </row>
    <row r="105" spans="8:8">
      <c r="H105" s="227" t="str">
        <f t="shared" si="2"/>
        <v xml:space="preserve">  </v>
      </c>
    </row>
    <row r="106" spans="8:8">
      <c r="H106" s="227" t="str">
        <f t="shared" si="2"/>
        <v xml:space="preserve">  </v>
      </c>
    </row>
    <row r="107" spans="8:8">
      <c r="H107" s="227" t="str">
        <f t="shared" si="2"/>
        <v xml:space="preserve">  </v>
      </c>
    </row>
    <row r="108" spans="8:8">
      <c r="H108" s="227" t="str">
        <f t="shared" si="2"/>
        <v xml:space="preserve">  </v>
      </c>
    </row>
    <row r="109" spans="8:8">
      <c r="H109" s="227" t="str">
        <f t="shared" si="2"/>
        <v xml:space="preserve">  </v>
      </c>
    </row>
    <row r="110" spans="8:8">
      <c r="H110" s="227" t="str">
        <f t="shared" si="2"/>
        <v xml:space="preserve">  </v>
      </c>
    </row>
    <row r="111" spans="8:8">
      <c r="H111" s="227" t="str">
        <f t="shared" si="2"/>
        <v xml:space="preserve">  </v>
      </c>
    </row>
    <row r="112" spans="8:8">
      <c r="H112" s="590" t="str">
        <f t="shared" si="2"/>
        <v xml:space="preserve">  </v>
      </c>
    </row>
    <row r="113" spans="8:8">
      <c r="H113" s="590" t="str">
        <f t="shared" si="2"/>
        <v xml:space="preserve">  </v>
      </c>
    </row>
    <row r="114" spans="8:8">
      <c r="H114" s="227" t="str">
        <f t="shared" si="2"/>
        <v xml:space="preserve">  </v>
      </c>
    </row>
    <row r="115" spans="8:8">
      <c r="H115" s="590" t="str">
        <f t="shared" si="2"/>
        <v xml:space="preserve">  </v>
      </c>
    </row>
    <row r="116" spans="8:8">
      <c r="H116" s="590" t="str">
        <f t="shared" si="2"/>
        <v xml:space="preserve">  </v>
      </c>
    </row>
    <row r="117" spans="8:8">
      <c r="H117" s="227" t="str">
        <f t="shared" si="2"/>
        <v xml:space="preserve">  </v>
      </c>
    </row>
    <row r="118" spans="8:8">
      <c r="H118" s="227" t="str">
        <f t="shared" si="2"/>
        <v xml:space="preserve">  </v>
      </c>
    </row>
    <row r="119" spans="8:8">
      <c r="H119" s="227" t="str">
        <f t="shared" si="2"/>
        <v xml:space="preserve">  </v>
      </c>
    </row>
    <row r="120" spans="8:8">
      <c r="H120" s="227" t="str">
        <f t="shared" si="2"/>
        <v xml:space="preserve">  </v>
      </c>
    </row>
    <row r="121" spans="8:8">
      <c r="H121" s="227" t="str">
        <f t="shared" si="2"/>
        <v xml:space="preserve">  </v>
      </c>
    </row>
    <row r="122" spans="8:8">
      <c r="H122" s="227" t="str">
        <f t="shared" si="2"/>
        <v xml:space="preserve">  </v>
      </c>
    </row>
    <row r="123" spans="8:8">
      <c r="H123" s="227" t="str">
        <f t="shared" si="2"/>
        <v xml:space="preserve">  </v>
      </c>
    </row>
    <row r="124" spans="8:8">
      <c r="H124" s="227" t="str">
        <f t="shared" si="2"/>
        <v xml:space="preserve">  </v>
      </c>
    </row>
    <row r="125" spans="8:8">
      <c r="H125" s="590" t="str">
        <f t="shared" si="2"/>
        <v xml:space="preserve">  </v>
      </c>
    </row>
    <row r="126" spans="8:8">
      <c r="H126" s="590" t="str">
        <f t="shared" si="2"/>
        <v xml:space="preserve">  </v>
      </c>
    </row>
    <row r="127" spans="8:8">
      <c r="H127" s="227" t="str">
        <f t="shared" si="2"/>
        <v xml:space="preserve">  </v>
      </c>
    </row>
    <row r="128" spans="8:8">
      <c r="H128" s="227" t="str">
        <f t="shared" si="2"/>
        <v xml:space="preserve">  </v>
      </c>
    </row>
    <row r="129" spans="8:8">
      <c r="H129" s="227" t="str">
        <f t="shared" si="2"/>
        <v xml:space="preserve">  </v>
      </c>
    </row>
    <row r="130" spans="8:8">
      <c r="H130" s="227" t="str">
        <f t="shared" si="2"/>
        <v xml:space="preserve">  </v>
      </c>
    </row>
    <row r="131" spans="8:8">
      <c r="H131" s="227" t="str">
        <f t="shared" si="2"/>
        <v xml:space="preserve">  </v>
      </c>
    </row>
    <row r="132" spans="8:8">
      <c r="H132" s="227" t="str">
        <f t="shared" si="2"/>
        <v xml:space="preserve">  </v>
      </c>
    </row>
    <row r="133" spans="8:8">
      <c r="H133" s="591" t="str">
        <f t="shared" si="2"/>
        <v xml:space="preserve">  </v>
      </c>
    </row>
    <row r="134" spans="8:8">
      <c r="H134" s="591" t="str">
        <f t="shared" si="2"/>
        <v xml:space="preserve">  </v>
      </c>
    </row>
    <row r="135" spans="8:8">
      <c r="H135" s="227" t="str">
        <f t="shared" si="2"/>
        <v xml:space="preserve">  </v>
      </c>
    </row>
    <row r="136" spans="8:8">
      <c r="H136" s="227" t="str">
        <f t="shared" si="2"/>
        <v xml:space="preserve">  </v>
      </c>
    </row>
    <row r="137" spans="8:8">
      <c r="H137" s="227" t="str">
        <f t="shared" si="2"/>
        <v xml:space="preserve">  </v>
      </c>
    </row>
    <row r="138" spans="8:8">
      <c r="H138" s="227" t="str">
        <f t="shared" ref="H138:H144" si="3">IFERROR(G138/F138,"  ")</f>
        <v xml:space="preserve">  </v>
      </c>
    </row>
    <row r="139" spans="8:8">
      <c r="H139" s="227" t="str">
        <f t="shared" si="3"/>
        <v xml:space="preserve">  </v>
      </c>
    </row>
    <row r="140" spans="8:8">
      <c r="H140" s="590" t="str">
        <f t="shared" si="3"/>
        <v xml:space="preserve">  </v>
      </c>
    </row>
    <row r="141" spans="8:8">
      <c r="H141" s="590" t="str">
        <f t="shared" si="3"/>
        <v xml:space="preserve">  </v>
      </c>
    </row>
    <row r="142" spans="8:8">
      <c r="H142" s="590" t="str">
        <f t="shared" si="3"/>
        <v xml:space="preserve">  </v>
      </c>
    </row>
    <row r="143" spans="8:8">
      <c r="H143" s="590" t="str">
        <f t="shared" si="3"/>
        <v xml:space="preserve">  </v>
      </c>
    </row>
    <row r="144" spans="8:8">
      <c r="H144" s="227" t="str">
        <f t="shared" si="3"/>
        <v xml:space="preserve">  </v>
      </c>
    </row>
    <row r="145" spans="8:8">
      <c r="H145" s="181"/>
    </row>
    <row r="146" spans="8:8">
      <c r="H146" s="181"/>
    </row>
    <row r="147" spans="8:8">
      <c r="H147" s="181"/>
    </row>
    <row r="148" spans="8:8">
      <c r="H148" s="181"/>
    </row>
    <row r="149" spans="8:8">
      <c r="H149" s="181"/>
    </row>
    <row r="150" spans="8:8">
      <c r="H150" s="181"/>
    </row>
    <row r="151" spans="8:8">
      <c r="H151" s="181"/>
    </row>
    <row r="152" spans="8:8">
      <c r="H152" s="181"/>
    </row>
    <row r="153" spans="8:8">
      <c r="H153" s="181"/>
    </row>
  </sheetData>
  <mergeCells count="24"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  <mergeCell ref="B2:H2"/>
    <mergeCell ref="B3:H3"/>
    <mergeCell ref="C65:C66"/>
    <mergeCell ref="D65:D66"/>
    <mergeCell ref="E65:E66"/>
    <mergeCell ref="F65:F66"/>
    <mergeCell ref="B5:B6"/>
    <mergeCell ref="C5:C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B1:X97"/>
  <sheetViews>
    <sheetView showGridLines="0" tabSelected="1" topLeftCell="A25" zoomScale="75" zoomScaleNormal="75" workbookViewId="0">
      <selection activeCell="J40" sqref="J40"/>
    </sheetView>
  </sheetViews>
  <sheetFormatPr defaultRowHeight="15.7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>
      <c r="H1" s="166" t="s">
        <v>210</v>
      </c>
    </row>
    <row r="2" spans="2:24" ht="20.25">
      <c r="B2" s="600" t="s">
        <v>37</v>
      </c>
      <c r="C2" s="600"/>
      <c r="D2" s="600"/>
      <c r="E2" s="600"/>
      <c r="F2" s="600"/>
      <c r="G2" s="600"/>
      <c r="H2" s="600"/>
      <c r="I2" s="1"/>
    </row>
    <row r="3" spans="2:24" ht="19.5" thickBot="1">
      <c r="C3" s="1"/>
      <c r="D3" s="30"/>
      <c r="E3" s="1"/>
      <c r="F3" s="1"/>
      <c r="G3" s="1"/>
      <c r="H3" s="70" t="s">
        <v>3</v>
      </c>
      <c r="I3" s="1"/>
    </row>
    <row r="4" spans="2:24" ht="36.75" customHeight="1">
      <c r="B4" s="601" t="s">
        <v>4</v>
      </c>
      <c r="C4" s="603" t="s">
        <v>6</v>
      </c>
      <c r="D4" s="605" t="s">
        <v>760</v>
      </c>
      <c r="E4" s="607" t="s">
        <v>787</v>
      </c>
      <c r="F4" s="609" t="s">
        <v>772</v>
      </c>
      <c r="G4" s="610"/>
      <c r="H4" s="611" t="s">
        <v>790</v>
      </c>
      <c r="I4" s="613"/>
      <c r="J4" s="614"/>
      <c r="K4" s="613"/>
      <c r="L4" s="614"/>
      <c r="M4" s="613"/>
      <c r="N4" s="614"/>
      <c r="O4" s="613"/>
      <c r="P4" s="614"/>
      <c r="Q4" s="613"/>
      <c r="R4" s="614"/>
      <c r="S4" s="614"/>
      <c r="T4" s="614"/>
      <c r="U4" s="3"/>
      <c r="V4" s="3"/>
      <c r="W4" s="3"/>
      <c r="X4" s="3"/>
    </row>
    <row r="5" spans="2:24" ht="30.75" customHeight="1" thickBot="1">
      <c r="B5" s="602"/>
      <c r="C5" s="604"/>
      <c r="D5" s="606"/>
      <c r="E5" s="608"/>
      <c r="F5" s="310" t="s">
        <v>0</v>
      </c>
      <c r="G5" s="239" t="s">
        <v>46</v>
      </c>
      <c r="H5" s="612"/>
      <c r="I5" s="613"/>
      <c r="J5" s="613"/>
      <c r="K5" s="613"/>
      <c r="L5" s="613"/>
      <c r="M5" s="613"/>
      <c r="N5" s="613"/>
      <c r="O5" s="613"/>
      <c r="P5" s="614"/>
      <c r="Q5" s="613"/>
      <c r="R5" s="614"/>
      <c r="S5" s="614"/>
      <c r="T5" s="614"/>
      <c r="U5" s="3"/>
      <c r="V5" s="3"/>
      <c r="W5" s="3"/>
      <c r="X5" s="3"/>
    </row>
    <row r="6" spans="2:24" s="35" customFormat="1" ht="35.25" customHeight="1">
      <c r="B6" s="147" t="s">
        <v>53</v>
      </c>
      <c r="C6" s="71" t="s">
        <v>81</v>
      </c>
      <c r="D6" s="90">
        <v>108580952</v>
      </c>
      <c r="E6" s="311">
        <v>125899600</v>
      </c>
      <c r="F6" s="311">
        <v>30871933</v>
      </c>
      <c r="G6" s="311">
        <v>26818185</v>
      </c>
      <c r="H6" s="316">
        <f t="shared" ref="H6:H37" si="0">IFERROR(G6/F6,"  ")</f>
        <v>0.86869147455068652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>
      <c r="B7" s="144" t="s">
        <v>54</v>
      </c>
      <c r="C7" s="40" t="s">
        <v>119</v>
      </c>
      <c r="D7" s="89">
        <v>150049194</v>
      </c>
      <c r="E7" s="312">
        <v>179600000</v>
      </c>
      <c r="F7" s="312">
        <v>44039847</v>
      </c>
      <c r="G7" s="312">
        <v>37019227</v>
      </c>
      <c r="H7" s="317">
        <f t="shared" si="0"/>
        <v>0.84058482310349536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>
      <c r="B8" s="144" t="s">
        <v>55</v>
      </c>
      <c r="C8" s="40" t="s">
        <v>120</v>
      </c>
      <c r="D8" s="89">
        <v>172782711</v>
      </c>
      <c r="E8" s="312">
        <v>206809400</v>
      </c>
      <c r="F8" s="312">
        <v>50711884</v>
      </c>
      <c r="G8" s="312">
        <v>42846906</v>
      </c>
      <c r="H8" s="317">
        <f t="shared" si="0"/>
        <v>0.84490858198050778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>
      <c r="B9" s="144" t="s">
        <v>56</v>
      </c>
      <c r="C9" s="40" t="s">
        <v>572</v>
      </c>
      <c r="D9" s="89">
        <v>118</v>
      </c>
      <c r="E9" s="312">
        <v>123</v>
      </c>
      <c r="F9" s="312">
        <v>125</v>
      </c>
      <c r="G9" s="312">
        <v>118</v>
      </c>
      <c r="H9" s="317">
        <f t="shared" si="0"/>
        <v>0.94399999999999995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>
      <c r="B10" s="144" t="s">
        <v>124</v>
      </c>
      <c r="C10" s="145" t="s">
        <v>121</v>
      </c>
      <c r="D10" s="89">
        <v>117</v>
      </c>
      <c r="E10" s="312">
        <v>120</v>
      </c>
      <c r="F10" s="312">
        <v>122</v>
      </c>
      <c r="G10" s="312">
        <v>116</v>
      </c>
      <c r="H10" s="317">
        <f t="shared" si="0"/>
        <v>0.95081967213114749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>
      <c r="B11" s="144" t="s">
        <v>123</v>
      </c>
      <c r="C11" s="145" t="s">
        <v>122</v>
      </c>
      <c r="D11" s="89">
        <v>1</v>
      </c>
      <c r="E11" s="312">
        <v>3</v>
      </c>
      <c r="F11" s="312">
        <v>3</v>
      </c>
      <c r="G11" s="312">
        <v>2</v>
      </c>
      <c r="H11" s="317">
        <f t="shared" si="0"/>
        <v>0.66666666666666663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>
      <c r="B12" s="144" t="s">
        <v>97</v>
      </c>
      <c r="C12" s="146" t="s">
        <v>7</v>
      </c>
      <c r="D12" s="89">
        <v>310000</v>
      </c>
      <c r="E12" s="312">
        <v>225000</v>
      </c>
      <c r="F12" s="312">
        <v>55000</v>
      </c>
      <c r="G12" s="312">
        <v>40000</v>
      </c>
      <c r="H12" s="317">
        <f t="shared" si="0"/>
        <v>0.72727272727272729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>
      <c r="B13" s="144" t="s">
        <v>98</v>
      </c>
      <c r="C13" s="146" t="s">
        <v>71</v>
      </c>
      <c r="D13" s="309">
        <v>3</v>
      </c>
      <c r="E13" s="313">
        <v>1</v>
      </c>
      <c r="F13" s="313">
        <v>1</v>
      </c>
      <c r="G13" s="312">
        <v>1</v>
      </c>
      <c r="H13" s="317">
        <f t="shared" si="0"/>
        <v>1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>
      <c r="B14" s="144" t="s">
        <v>99</v>
      </c>
      <c r="C14" s="146" t="s">
        <v>8</v>
      </c>
      <c r="D14" s="309"/>
      <c r="E14" s="313"/>
      <c r="F14" s="313"/>
      <c r="G14" s="312"/>
      <c r="H14" s="317" t="str">
        <f t="shared" si="0"/>
        <v xml:space="preserve">  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>
      <c r="B15" s="144" t="s">
        <v>100</v>
      </c>
      <c r="C15" s="146" t="s">
        <v>72</v>
      </c>
      <c r="D15" s="309"/>
      <c r="E15" s="313"/>
      <c r="F15" s="313"/>
      <c r="G15" s="312"/>
      <c r="H15" s="317" t="str">
        <f t="shared" si="0"/>
        <v xml:space="preserve">  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>
      <c r="B16" s="144" t="s">
        <v>101</v>
      </c>
      <c r="C16" s="40" t="s">
        <v>9</v>
      </c>
      <c r="D16" s="309"/>
      <c r="E16" s="313"/>
      <c r="F16" s="313"/>
      <c r="G16" s="312"/>
      <c r="H16" s="317" t="str">
        <f t="shared" si="0"/>
        <v xml:space="preserve">  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>
      <c r="B17" s="144" t="s">
        <v>102</v>
      </c>
      <c r="C17" s="40" t="s">
        <v>73</v>
      </c>
      <c r="D17" s="307"/>
      <c r="E17" s="314"/>
      <c r="F17" s="314"/>
      <c r="G17" s="312"/>
      <c r="H17" s="317" t="str">
        <f t="shared" si="0"/>
        <v xml:space="preserve">  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>
      <c r="B18" s="144" t="s">
        <v>103</v>
      </c>
      <c r="C18" s="40" t="s">
        <v>10</v>
      </c>
      <c r="D18" s="307"/>
      <c r="E18" s="314"/>
      <c r="F18" s="314"/>
      <c r="G18" s="312"/>
      <c r="H18" s="317" t="str">
        <f t="shared" si="0"/>
        <v xml:space="preserve">  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>
      <c r="B19" s="144" t="s">
        <v>104</v>
      </c>
      <c r="C19" s="146" t="s">
        <v>74</v>
      </c>
      <c r="D19" s="307"/>
      <c r="E19" s="314"/>
      <c r="F19" s="314"/>
      <c r="G19" s="312"/>
      <c r="H19" s="317" t="str">
        <f t="shared" si="0"/>
        <v xml:space="preserve">  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>
      <c r="B20" s="144" t="s">
        <v>105</v>
      </c>
      <c r="C20" s="40" t="s">
        <v>83</v>
      </c>
      <c r="D20" s="307"/>
      <c r="E20" s="314"/>
      <c r="F20" s="314"/>
      <c r="G20" s="312"/>
      <c r="H20" s="317" t="str">
        <f t="shared" si="0"/>
        <v xml:space="preserve">  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>
      <c r="B21" s="144" t="s">
        <v>63</v>
      </c>
      <c r="C21" s="40" t="s">
        <v>82</v>
      </c>
      <c r="D21" s="307"/>
      <c r="E21" s="314"/>
      <c r="F21" s="314"/>
      <c r="G21" s="312"/>
      <c r="H21" s="317" t="str">
        <f t="shared" si="0"/>
        <v xml:space="preserve">  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>
      <c r="B22" s="144" t="s">
        <v>106</v>
      </c>
      <c r="C22" s="40" t="s">
        <v>75</v>
      </c>
      <c r="D22" s="307"/>
      <c r="E22" s="314"/>
      <c r="F22" s="314"/>
      <c r="G22" s="312"/>
      <c r="H22" s="317" t="str">
        <f t="shared" si="0"/>
        <v xml:space="preserve">  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>
      <c r="B23" s="144" t="s">
        <v>107</v>
      </c>
      <c r="C23" s="40" t="s">
        <v>76</v>
      </c>
      <c r="D23" s="307"/>
      <c r="E23" s="314"/>
      <c r="F23" s="314"/>
      <c r="G23" s="312"/>
      <c r="H23" s="317" t="str">
        <f t="shared" si="0"/>
        <v xml:space="preserve">  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>
      <c r="B24" s="144" t="s">
        <v>108</v>
      </c>
      <c r="C24" s="40" t="s">
        <v>77</v>
      </c>
      <c r="D24" s="454">
        <v>1481482</v>
      </c>
      <c r="E24" s="314">
        <v>1481484</v>
      </c>
      <c r="F24" s="314">
        <v>370371</v>
      </c>
      <c r="G24" s="312">
        <v>370370</v>
      </c>
      <c r="H24" s="317">
        <f t="shared" si="0"/>
        <v>0.99999730000458997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>
      <c r="B25" s="144" t="s">
        <v>109</v>
      </c>
      <c r="C25" s="40" t="s">
        <v>78</v>
      </c>
      <c r="D25" s="307">
        <v>3</v>
      </c>
      <c r="E25" s="314">
        <v>3</v>
      </c>
      <c r="F25" s="314">
        <v>3</v>
      </c>
      <c r="G25" s="312">
        <v>3</v>
      </c>
      <c r="H25" s="317">
        <f t="shared" si="0"/>
        <v>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>
      <c r="B26" s="144" t="s">
        <v>110</v>
      </c>
      <c r="C26" s="40" t="s">
        <v>11</v>
      </c>
      <c r="D26" s="307">
        <v>4523644</v>
      </c>
      <c r="E26" s="314">
        <v>7500000</v>
      </c>
      <c r="F26" s="314">
        <v>2000000</v>
      </c>
      <c r="G26" s="312">
        <v>1302875</v>
      </c>
      <c r="H26" s="317">
        <f t="shared" si="0"/>
        <v>0.6514375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>
      <c r="B27" s="144" t="s">
        <v>111</v>
      </c>
      <c r="C27" s="40" t="s">
        <v>79</v>
      </c>
      <c r="D27" s="307">
        <v>214998</v>
      </c>
      <c r="E27" s="314">
        <v>300000</v>
      </c>
      <c r="F27" s="314">
        <v>75000</v>
      </c>
      <c r="G27" s="312">
        <v>28660</v>
      </c>
      <c r="H27" s="317">
        <f t="shared" si="0"/>
        <v>0.38213333333333332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>
      <c r="B28" s="144" t="s">
        <v>112</v>
      </c>
      <c r="C28" s="146" t="s">
        <v>80</v>
      </c>
      <c r="D28" s="307"/>
      <c r="E28" s="314"/>
      <c r="F28" s="314"/>
      <c r="G28" s="312"/>
      <c r="H28" s="317" t="str">
        <f t="shared" si="0"/>
        <v xml:space="preserve">  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>
      <c r="B29" s="144" t="s">
        <v>113</v>
      </c>
      <c r="C29" s="40" t="s">
        <v>12</v>
      </c>
      <c r="D29" s="307">
        <v>2158686</v>
      </c>
      <c r="E29" s="314">
        <v>2400000</v>
      </c>
      <c r="F29" s="314">
        <v>1800000</v>
      </c>
      <c r="G29" s="312">
        <v>964821</v>
      </c>
      <c r="H29" s="317">
        <f t="shared" si="0"/>
        <v>0.53601166666666666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>
      <c r="B30" s="144" t="s">
        <v>114</v>
      </c>
      <c r="C30" s="40" t="s">
        <v>47</v>
      </c>
      <c r="D30" s="307">
        <v>5</v>
      </c>
      <c r="E30" s="314">
        <v>5</v>
      </c>
      <c r="F30" s="314">
        <v>3</v>
      </c>
      <c r="G30" s="312">
        <v>2</v>
      </c>
      <c r="H30" s="317">
        <f t="shared" si="0"/>
        <v>0.66666666666666663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>
      <c r="B31" s="144" t="s">
        <v>64</v>
      </c>
      <c r="C31" s="40" t="s">
        <v>13</v>
      </c>
      <c r="D31" s="307">
        <v>1145045</v>
      </c>
      <c r="E31" s="314">
        <v>4800000</v>
      </c>
      <c r="F31" s="314">
        <v>1600000</v>
      </c>
      <c r="G31" s="312">
        <v>441030</v>
      </c>
      <c r="H31" s="317">
        <f t="shared" si="0"/>
        <v>0.27564375000000002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>
      <c r="B32" s="144" t="s">
        <v>115</v>
      </c>
      <c r="C32" s="40" t="s">
        <v>47</v>
      </c>
      <c r="D32" s="307">
        <v>8</v>
      </c>
      <c r="E32" s="314">
        <v>12</v>
      </c>
      <c r="F32" s="314">
        <v>4</v>
      </c>
      <c r="G32" s="312">
        <v>2</v>
      </c>
      <c r="H32" s="317">
        <f t="shared" si="0"/>
        <v>0.5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>
      <c r="B33" s="144" t="s">
        <v>116</v>
      </c>
      <c r="C33" s="40" t="s">
        <v>14</v>
      </c>
      <c r="D33" s="307"/>
      <c r="E33" s="314"/>
      <c r="F33" s="314"/>
      <c r="G33" s="312"/>
      <c r="H33" s="317" t="str">
        <f t="shared" si="0"/>
        <v xml:space="preserve">  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>
      <c r="B34" s="144" t="s">
        <v>117</v>
      </c>
      <c r="C34" s="40" t="s">
        <v>15</v>
      </c>
      <c r="D34" s="307">
        <v>667468</v>
      </c>
      <c r="E34" s="314">
        <v>9500000</v>
      </c>
      <c r="F34" s="314">
        <v>2500000</v>
      </c>
      <c r="G34" s="312">
        <v>114713</v>
      </c>
      <c r="H34" s="317">
        <f t="shared" si="0"/>
        <v>4.5885200000000001E-2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>
      <c r="B35" s="144" t="s">
        <v>118</v>
      </c>
      <c r="C35" s="40" t="s">
        <v>16</v>
      </c>
      <c r="D35" s="307"/>
      <c r="E35" s="314"/>
      <c r="F35" s="314"/>
      <c r="G35" s="312"/>
      <c r="H35" s="317" t="str">
        <f t="shared" si="0"/>
        <v xml:space="preserve">  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>
      <c r="B36" s="144" t="s">
        <v>65</v>
      </c>
      <c r="C36" s="40" t="s">
        <v>17</v>
      </c>
      <c r="D36" s="307">
        <v>624150</v>
      </c>
      <c r="E36" s="314">
        <v>5000000</v>
      </c>
      <c r="F36" s="314">
        <v>5000000</v>
      </c>
      <c r="G36" s="312">
        <v>11660</v>
      </c>
      <c r="H36" s="317">
        <f t="shared" si="0"/>
        <v>2.3319999999999999E-3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thickBot="1">
      <c r="B37" s="142" t="s">
        <v>270</v>
      </c>
      <c r="C37" s="143" t="s">
        <v>269</v>
      </c>
      <c r="D37" s="308">
        <v>196234</v>
      </c>
      <c r="E37" s="315">
        <v>500000</v>
      </c>
      <c r="F37" s="315">
        <v>125000</v>
      </c>
      <c r="G37" s="319">
        <v>14600</v>
      </c>
      <c r="H37" s="318">
        <f t="shared" si="0"/>
        <v>0.1168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9.75" customHeight="1">
      <c r="B38" s="38"/>
      <c r="C38" s="106"/>
      <c r="D38" s="42"/>
      <c r="E38" s="106"/>
      <c r="F38" s="38"/>
      <c r="G38" s="38"/>
      <c r="H38" s="3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20.100000000000001" customHeight="1">
      <c r="B39" s="38"/>
      <c r="C39" s="13" t="s">
        <v>577</v>
      </c>
      <c r="D39" s="238"/>
      <c r="E39" s="127"/>
      <c r="F39" s="13"/>
      <c r="G39" s="13" t="s">
        <v>759</v>
      </c>
      <c r="H39" s="13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>
      <c r="B40" s="38"/>
      <c r="C40" s="127" t="s">
        <v>573</v>
      </c>
      <c r="D40" s="238"/>
      <c r="E40" s="127"/>
      <c r="F40" s="13" t="s">
        <v>748</v>
      </c>
      <c r="G40" s="13"/>
      <c r="H40" s="13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>
      <c r="B41" s="38"/>
      <c r="C41" s="615" t="s">
        <v>684</v>
      </c>
      <c r="D41" s="615"/>
      <c r="E41" s="615"/>
      <c r="F41" s="615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>
      <c r="B42" s="107"/>
      <c r="C42" s="5"/>
      <c r="D42" s="31"/>
      <c r="E42" s="5"/>
      <c r="F42" s="107"/>
      <c r="G42" s="107"/>
      <c r="H42" s="107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>
      <c r="B43" s="616"/>
      <c r="C43" s="616"/>
      <c r="D43" s="13"/>
      <c r="E43" s="617"/>
      <c r="F43" s="617"/>
      <c r="G43" s="617"/>
      <c r="H43" s="617"/>
      <c r="I43" s="10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ht="24" customHeight="1">
      <c r="B44" s="13"/>
      <c r="C44" s="13"/>
      <c r="D44" s="105"/>
      <c r="F44" s="13"/>
      <c r="G44" s="13"/>
      <c r="H44" s="13"/>
      <c r="I44" s="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>
      <c r="B45" s="107"/>
      <c r="C45" s="5"/>
      <c r="D45" s="31"/>
      <c r="E45" s="5"/>
      <c r="F45" s="107"/>
      <c r="G45" s="107"/>
      <c r="H45" s="107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>
      <c r="B46" s="107"/>
      <c r="C46" s="3"/>
      <c r="D46" s="32"/>
      <c r="E46" s="3"/>
      <c r="F46" s="107"/>
      <c r="G46" s="107"/>
      <c r="H46" s="107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>
      <c r="B47" s="107"/>
      <c r="C47" s="3"/>
      <c r="D47" s="32"/>
      <c r="E47" s="3"/>
      <c r="F47" s="107"/>
      <c r="G47" s="107"/>
      <c r="H47" s="107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>
      <c r="B48" s="107"/>
      <c r="C48" s="3"/>
      <c r="D48" s="32"/>
      <c r="E48" s="3"/>
      <c r="F48" s="107"/>
      <c r="G48" s="107"/>
      <c r="H48" s="107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>
      <c r="B49" s="107"/>
      <c r="C49" s="6"/>
      <c r="D49" s="33"/>
      <c r="E49" s="6"/>
      <c r="F49" s="107"/>
      <c r="G49" s="107"/>
      <c r="H49" s="107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>
      <c r="B50" s="107"/>
      <c r="C50" s="6"/>
      <c r="D50" s="33"/>
      <c r="E50" s="6"/>
      <c r="F50" s="107"/>
      <c r="G50" s="107"/>
      <c r="H50" s="107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>
      <c r="B51" s="107"/>
      <c r="C51" s="6"/>
      <c r="D51" s="33"/>
      <c r="E51" s="6"/>
      <c r="F51" s="107"/>
      <c r="G51" s="107"/>
      <c r="H51" s="107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>
      <c r="B52" s="107"/>
      <c r="C52" s="6"/>
      <c r="D52" s="33"/>
      <c r="E52" s="6"/>
      <c r="F52" s="107"/>
      <c r="G52" s="107"/>
      <c r="H52" s="107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4">
      <c r="B53" s="107"/>
      <c r="C53" s="6"/>
      <c r="D53" s="33"/>
      <c r="E53" s="6"/>
      <c r="F53" s="107"/>
      <c r="G53" s="107"/>
      <c r="H53" s="107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>
      <c r="B54" s="107"/>
      <c r="C54" s="6"/>
      <c r="D54" s="33"/>
      <c r="E54" s="6"/>
      <c r="F54" s="107"/>
      <c r="G54" s="107"/>
      <c r="H54" s="107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>
      <c r="B55" s="107"/>
      <c r="C55" s="3"/>
      <c r="D55" s="32"/>
      <c r="E55" s="3"/>
      <c r="F55" s="107"/>
      <c r="G55" s="107"/>
      <c r="H55" s="107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>
      <c r="B56" s="107"/>
      <c r="C56" s="3"/>
      <c r="D56" s="32"/>
      <c r="E56" s="3"/>
      <c r="F56" s="107"/>
      <c r="G56" s="107"/>
      <c r="H56" s="107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>
      <c r="B57" s="107"/>
      <c r="C57" s="3"/>
      <c r="D57" s="32"/>
      <c r="E57" s="3"/>
      <c r="F57" s="107"/>
      <c r="G57" s="107"/>
      <c r="H57" s="107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>
      <c r="B58" s="107"/>
      <c r="C58" s="6"/>
      <c r="D58" s="33"/>
      <c r="E58" s="6"/>
      <c r="F58" s="107"/>
      <c r="G58" s="107"/>
      <c r="H58" s="107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>
      <c r="B59" s="107"/>
      <c r="C59" s="6"/>
      <c r="D59" s="33"/>
      <c r="E59" s="6"/>
      <c r="F59" s="107"/>
      <c r="G59" s="107"/>
      <c r="H59" s="107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>
      <c r="B60" s="107"/>
      <c r="C60" s="6"/>
      <c r="D60" s="33"/>
      <c r="E60" s="6"/>
      <c r="F60" s="107"/>
      <c r="G60" s="107"/>
      <c r="H60" s="107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>
      <c r="B61" s="107"/>
      <c r="C61" s="6"/>
      <c r="D61" s="33"/>
      <c r="E61" s="6"/>
      <c r="F61" s="107"/>
      <c r="G61" s="107"/>
      <c r="H61" s="107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>
      <c r="B62" s="3"/>
      <c r="C62" s="3"/>
      <c r="D62" s="3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24">
      <c r="B63" s="3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4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</sheetData>
  <mergeCells count="22">
    <mergeCell ref="C41:F41"/>
    <mergeCell ref="B43:C43"/>
    <mergeCell ref="E43:H43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B2:H2"/>
    <mergeCell ref="B4:B5"/>
    <mergeCell ref="C4:C5"/>
    <mergeCell ref="D4:D5"/>
    <mergeCell ref="E4:E5"/>
    <mergeCell ref="F4:G4"/>
    <mergeCell ref="H4:H5"/>
  </mergeCells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B2:Y31"/>
  <sheetViews>
    <sheetView showGridLines="0" zoomScale="75" zoomScaleNormal="75" zoomScaleSheetLayoutView="86" workbookViewId="0">
      <selection activeCell="G23" sqref="G23"/>
    </sheetView>
  </sheetViews>
  <sheetFormatPr defaultRowHeight="15.7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>
      <c r="L2" s="166" t="s">
        <v>209</v>
      </c>
    </row>
    <row r="4" spans="2:24" ht="18.75">
      <c r="B4" s="636" t="s">
        <v>38</v>
      </c>
      <c r="C4" s="636"/>
      <c r="D4" s="636"/>
      <c r="E4" s="636"/>
      <c r="F4" s="636"/>
      <c r="G4" s="636"/>
      <c r="H4" s="636"/>
      <c r="I4" s="636"/>
      <c r="J4" s="636"/>
      <c r="K4" s="636"/>
      <c r="L4" s="636"/>
      <c r="M4" s="28"/>
      <c r="N4" s="28"/>
      <c r="O4" s="28"/>
    </row>
    <row r="5" spans="2:24" ht="16.5" customHeight="1" thickBot="1"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1"/>
    </row>
    <row r="6" spans="2:24" ht="25.5" customHeight="1">
      <c r="B6" s="637" t="s">
        <v>4</v>
      </c>
      <c r="C6" s="637" t="s">
        <v>125</v>
      </c>
      <c r="D6" s="629" t="s">
        <v>266</v>
      </c>
      <c r="E6" s="630"/>
      <c r="F6" s="631"/>
      <c r="G6" s="629" t="s">
        <v>267</v>
      </c>
      <c r="H6" s="630"/>
      <c r="I6" s="631"/>
      <c r="J6" s="630" t="s">
        <v>213</v>
      </c>
      <c r="K6" s="630"/>
      <c r="L6" s="631"/>
      <c r="M6" s="27"/>
      <c r="N6" s="27"/>
      <c r="O6" s="613"/>
      <c r="P6" s="614"/>
      <c r="Q6" s="613"/>
      <c r="R6" s="614"/>
      <c r="S6" s="613"/>
      <c r="T6" s="614"/>
      <c r="U6" s="613"/>
      <c r="V6" s="614"/>
      <c r="W6" s="614"/>
      <c r="X6" s="614"/>
    </row>
    <row r="7" spans="2:24" ht="36.75" customHeight="1" thickBot="1">
      <c r="B7" s="638"/>
      <c r="C7" s="638"/>
      <c r="D7" s="632"/>
      <c r="E7" s="633"/>
      <c r="F7" s="634"/>
      <c r="G7" s="632"/>
      <c r="H7" s="633"/>
      <c r="I7" s="634"/>
      <c r="J7" s="633"/>
      <c r="K7" s="633"/>
      <c r="L7" s="634"/>
      <c r="M7" s="26"/>
      <c r="N7" s="27"/>
      <c r="O7" s="613"/>
      <c r="P7" s="613"/>
      <c r="Q7" s="613"/>
      <c r="R7" s="613"/>
      <c r="S7" s="613"/>
      <c r="T7" s="614"/>
      <c r="U7" s="613"/>
      <c r="V7" s="614"/>
      <c r="W7" s="614"/>
      <c r="X7" s="614"/>
    </row>
    <row r="8" spans="2:24" s="35" customFormat="1" ht="36.75" customHeight="1">
      <c r="B8" s="155"/>
      <c r="C8" s="245" t="s">
        <v>780</v>
      </c>
      <c r="D8" s="622">
        <v>116</v>
      </c>
      <c r="E8" s="623"/>
      <c r="F8" s="624"/>
      <c r="G8" s="622">
        <v>1</v>
      </c>
      <c r="H8" s="623"/>
      <c r="I8" s="624"/>
      <c r="J8" s="622">
        <v>1</v>
      </c>
      <c r="K8" s="623"/>
      <c r="L8" s="624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>
      <c r="B9" s="156"/>
      <c r="C9" s="246" t="s">
        <v>18</v>
      </c>
      <c r="D9" s="625"/>
      <c r="E9" s="626"/>
      <c r="F9" s="627"/>
      <c r="G9" s="635"/>
      <c r="H9" s="626"/>
      <c r="I9" s="627"/>
      <c r="J9" s="635"/>
      <c r="K9" s="626"/>
      <c r="L9" s="627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>
      <c r="B10" s="156" t="s">
        <v>53</v>
      </c>
      <c r="C10" s="247" t="s">
        <v>740</v>
      </c>
      <c r="D10" s="625">
        <v>3</v>
      </c>
      <c r="E10" s="626"/>
      <c r="F10" s="627"/>
      <c r="G10" s="635"/>
      <c r="H10" s="626"/>
      <c r="I10" s="627"/>
      <c r="J10" s="635"/>
      <c r="K10" s="626"/>
      <c r="L10" s="627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>
      <c r="B11" s="156" t="s">
        <v>54</v>
      </c>
      <c r="C11" s="247" t="s">
        <v>738</v>
      </c>
      <c r="D11" s="625"/>
      <c r="E11" s="626"/>
      <c r="F11" s="627"/>
      <c r="G11" s="635"/>
      <c r="H11" s="626"/>
      <c r="I11" s="627"/>
      <c r="J11" s="635"/>
      <c r="K11" s="626"/>
      <c r="L11" s="627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>
      <c r="B12" s="156" t="s">
        <v>55</v>
      </c>
      <c r="C12" s="247" t="s">
        <v>751</v>
      </c>
      <c r="D12" s="625"/>
      <c r="E12" s="626"/>
      <c r="F12" s="627"/>
      <c r="G12" s="635"/>
      <c r="H12" s="626"/>
      <c r="I12" s="627"/>
      <c r="J12" s="635"/>
      <c r="K12" s="626"/>
      <c r="L12" s="627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>
      <c r="B13" s="156" t="s">
        <v>56</v>
      </c>
      <c r="C13" s="247" t="s">
        <v>756</v>
      </c>
      <c r="D13" s="343"/>
      <c r="E13" s="344"/>
      <c r="F13" s="345"/>
      <c r="G13" s="346"/>
      <c r="H13" s="344"/>
      <c r="I13" s="345"/>
      <c r="J13" s="346"/>
      <c r="K13" s="344"/>
      <c r="L13" s="345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>
      <c r="B14" s="156" t="s">
        <v>268</v>
      </c>
      <c r="C14" s="247"/>
      <c r="D14" s="625"/>
      <c r="E14" s="626"/>
      <c r="F14" s="627"/>
      <c r="G14" s="635"/>
      <c r="H14" s="626"/>
      <c r="I14" s="627"/>
      <c r="J14" s="635"/>
      <c r="K14" s="626"/>
      <c r="L14" s="627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24" customHeight="1">
      <c r="B15" s="157"/>
      <c r="C15" s="248"/>
      <c r="D15" s="347"/>
      <c r="E15" s="431">
        <v>113</v>
      </c>
      <c r="F15" s="348"/>
      <c r="G15" s="347"/>
      <c r="H15" s="431">
        <v>1</v>
      </c>
      <c r="I15" s="348"/>
      <c r="J15" s="349"/>
      <c r="K15" s="431">
        <v>1</v>
      </c>
      <c r="L15" s="348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>
      <c r="B16" s="156"/>
      <c r="C16" s="246" t="s">
        <v>19</v>
      </c>
      <c r="D16" s="625"/>
      <c r="E16" s="626"/>
      <c r="F16" s="627"/>
      <c r="G16" s="635"/>
      <c r="H16" s="626"/>
      <c r="I16" s="627"/>
      <c r="J16" s="635"/>
      <c r="K16" s="626"/>
      <c r="L16" s="627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>
      <c r="B17" s="156" t="s">
        <v>53</v>
      </c>
      <c r="C17" s="249" t="s">
        <v>739</v>
      </c>
      <c r="D17" s="625">
        <v>3</v>
      </c>
      <c r="E17" s="626"/>
      <c r="F17" s="627"/>
      <c r="G17" s="635"/>
      <c r="H17" s="626"/>
      <c r="I17" s="627"/>
      <c r="J17" s="635"/>
      <c r="K17" s="626"/>
      <c r="L17" s="627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>
      <c r="B18" s="156" t="s">
        <v>54</v>
      </c>
      <c r="C18" s="249" t="s">
        <v>765</v>
      </c>
      <c r="D18" s="625"/>
      <c r="E18" s="626"/>
      <c r="F18" s="627"/>
      <c r="G18" s="635"/>
      <c r="H18" s="626"/>
      <c r="I18" s="627"/>
      <c r="J18" s="635"/>
      <c r="K18" s="626"/>
      <c r="L18" s="627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>
      <c r="B19" s="158" t="s">
        <v>55</v>
      </c>
      <c r="C19" s="249" t="s">
        <v>791</v>
      </c>
      <c r="D19" s="343"/>
      <c r="E19" s="344"/>
      <c r="F19" s="345"/>
      <c r="G19" s="346"/>
      <c r="H19" s="344">
        <v>1</v>
      </c>
      <c r="I19" s="345"/>
      <c r="J19" s="346"/>
      <c r="K19" s="344"/>
      <c r="L19" s="345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>
      <c r="B20" s="158" t="s">
        <v>56</v>
      </c>
      <c r="C20" s="250"/>
      <c r="D20" s="625"/>
      <c r="E20" s="626"/>
      <c r="F20" s="627"/>
      <c r="G20" s="635"/>
      <c r="H20" s="626"/>
      <c r="I20" s="627"/>
      <c r="J20" s="635"/>
      <c r="K20" s="626"/>
      <c r="L20" s="627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>
      <c r="B21" s="156" t="s">
        <v>268</v>
      </c>
      <c r="C21" s="247"/>
      <c r="D21" s="639"/>
      <c r="E21" s="640"/>
      <c r="F21" s="641"/>
      <c r="G21" s="635"/>
      <c r="H21" s="626"/>
      <c r="I21" s="627"/>
      <c r="J21" s="635"/>
      <c r="K21" s="626"/>
      <c r="L21" s="627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>
      <c r="B22" s="618"/>
      <c r="C22" s="620" t="s">
        <v>781</v>
      </c>
      <c r="D22" s="240" t="s">
        <v>241</v>
      </c>
      <c r="E22" s="241" t="s">
        <v>239</v>
      </c>
      <c r="F22" s="242" t="s">
        <v>240</v>
      </c>
      <c r="G22" s="243" t="s">
        <v>241</v>
      </c>
      <c r="H22" s="241" t="s">
        <v>239</v>
      </c>
      <c r="I22" s="244" t="s">
        <v>240</v>
      </c>
      <c r="J22" s="240" t="s">
        <v>241</v>
      </c>
      <c r="K22" s="241" t="s">
        <v>239</v>
      </c>
      <c r="L22" s="244" t="s">
        <v>240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>
      <c r="B23" s="619"/>
      <c r="C23" s="621"/>
      <c r="D23" s="350">
        <v>116</v>
      </c>
      <c r="E23" s="351">
        <v>37</v>
      </c>
      <c r="F23" s="351">
        <v>79</v>
      </c>
      <c r="G23" s="352">
        <v>2</v>
      </c>
      <c r="H23" s="351">
        <v>1</v>
      </c>
      <c r="I23" s="353">
        <v>1</v>
      </c>
      <c r="J23" s="350">
        <v>1</v>
      </c>
      <c r="K23" s="351"/>
      <c r="L23" s="353">
        <v>1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>
      <c r="B24" s="46"/>
      <c r="C24" s="4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20.25">
      <c r="I25" s="435"/>
      <c r="J25" s="435" t="s">
        <v>759</v>
      </c>
      <c r="K25" s="435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20.25">
      <c r="C26" s="35" t="s">
        <v>214</v>
      </c>
      <c r="I26" s="435" t="s">
        <v>749</v>
      </c>
      <c r="J26" s="435"/>
      <c r="K26" s="435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>
      <c r="C27" s="35" t="s">
        <v>576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>
      <c r="C30" s="37"/>
      <c r="M30" s="628"/>
      <c r="N30" s="628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>
      <c r="D31" s="154"/>
      <c r="E31" s="154"/>
      <c r="F31" s="154"/>
      <c r="G31" s="154"/>
      <c r="H31" s="154"/>
      <c r="I31" s="154"/>
      <c r="J31" s="154"/>
      <c r="K31" s="154"/>
      <c r="L31" s="154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2">
    <mergeCell ref="D21:F21"/>
    <mergeCell ref="G21:I21"/>
    <mergeCell ref="J21:L21"/>
    <mergeCell ref="J16:L16"/>
    <mergeCell ref="J17:L17"/>
    <mergeCell ref="J18:L18"/>
    <mergeCell ref="J20:L2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V6:V7"/>
    <mergeCell ref="G8:I8"/>
    <mergeCell ref="J8:L8"/>
    <mergeCell ref="G9:I9"/>
    <mergeCell ref="G10:I10"/>
    <mergeCell ref="J9:L9"/>
    <mergeCell ref="J10:L10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B1:J31"/>
  <sheetViews>
    <sheetView showGridLines="0" zoomScaleSheetLayoutView="86" workbookViewId="0">
      <selection activeCell="R14" sqref="R14"/>
    </sheetView>
  </sheetViews>
  <sheetFormatPr defaultRowHeight="12.75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>
      <c r="G1" s="165"/>
      <c r="I1" s="642" t="s">
        <v>208</v>
      </c>
      <c r="J1" s="642"/>
    </row>
    <row r="2" spans="2:10" ht="15.75">
      <c r="G2" s="165"/>
    </row>
    <row r="4" spans="2:10" ht="18.75">
      <c r="B4" s="645" t="s">
        <v>784</v>
      </c>
      <c r="C4" s="645"/>
      <c r="D4" s="645"/>
      <c r="E4" s="645"/>
      <c r="F4" s="645"/>
      <c r="G4" s="645"/>
      <c r="H4" s="109"/>
    </row>
    <row r="5" spans="2:10" ht="13.5" thickBot="1">
      <c r="B5" s="110"/>
      <c r="C5" s="111"/>
      <c r="D5" s="111"/>
      <c r="E5" s="111"/>
      <c r="F5" s="111"/>
      <c r="G5" s="108" t="s">
        <v>3</v>
      </c>
    </row>
    <row r="6" spans="2:10" ht="22.5" customHeight="1" thickBot="1">
      <c r="B6" s="646"/>
      <c r="C6" s="647"/>
      <c r="D6" s="650" t="s">
        <v>0</v>
      </c>
      <c r="E6" s="651"/>
      <c r="F6" s="650" t="s">
        <v>46</v>
      </c>
      <c r="G6" s="651"/>
    </row>
    <row r="7" spans="2:10" ht="22.5" customHeight="1" thickBot="1">
      <c r="B7" s="648"/>
      <c r="C7" s="649"/>
      <c r="D7" s="251" t="s">
        <v>220</v>
      </c>
      <c r="E7" s="252" t="s">
        <v>221</v>
      </c>
      <c r="F7" s="251" t="s">
        <v>220</v>
      </c>
      <c r="G7" s="252" t="s">
        <v>221</v>
      </c>
    </row>
    <row r="8" spans="2:10" ht="30" customHeight="1" thickBot="1">
      <c r="B8" s="652" t="s">
        <v>222</v>
      </c>
      <c r="C8" s="112" t="s">
        <v>260</v>
      </c>
      <c r="D8" s="461">
        <v>89343</v>
      </c>
      <c r="E8" s="456">
        <v>65472</v>
      </c>
      <c r="F8" s="458">
        <v>86530</v>
      </c>
      <c r="G8" s="456">
        <v>63500</v>
      </c>
    </row>
    <row r="9" spans="2:10" ht="30" customHeight="1" thickBot="1">
      <c r="B9" s="652"/>
      <c r="C9" s="455" t="s">
        <v>261</v>
      </c>
      <c r="D9" s="458">
        <v>181395</v>
      </c>
      <c r="E9" s="456">
        <v>130000</v>
      </c>
      <c r="F9" s="458">
        <v>181395</v>
      </c>
      <c r="G9" s="456">
        <v>130000</v>
      </c>
    </row>
    <row r="10" spans="2:10" ht="30" customHeight="1" thickBot="1">
      <c r="B10" s="653"/>
      <c r="C10" s="113" t="s">
        <v>262</v>
      </c>
      <c r="D10" s="457">
        <v>117437</v>
      </c>
      <c r="E10" s="456">
        <v>85166</v>
      </c>
      <c r="F10" s="460">
        <v>104574</v>
      </c>
      <c r="G10" s="456">
        <v>76148</v>
      </c>
      <c r="H10" s="413"/>
    </row>
    <row r="11" spans="2:10" ht="30" customHeight="1" thickBot="1">
      <c r="B11" s="643" t="s">
        <v>223</v>
      </c>
      <c r="C11" s="112" t="s">
        <v>260</v>
      </c>
      <c r="D11" s="459">
        <v>204196</v>
      </c>
      <c r="E11" s="456">
        <v>145983</v>
      </c>
      <c r="F11" s="459">
        <v>204196</v>
      </c>
      <c r="G11" s="456">
        <v>145983</v>
      </c>
    </row>
    <row r="12" spans="2:10" ht="30" customHeight="1" thickBot="1">
      <c r="B12" s="643"/>
      <c r="C12" s="164" t="s">
        <v>261</v>
      </c>
      <c r="D12" s="459">
        <v>204196</v>
      </c>
      <c r="E12" s="456">
        <v>145983</v>
      </c>
      <c r="F12" s="459">
        <v>204196</v>
      </c>
      <c r="G12" s="456">
        <v>145983</v>
      </c>
    </row>
    <row r="13" spans="2:10" ht="30" customHeight="1" thickBot="1">
      <c r="B13" s="644"/>
      <c r="C13" s="113" t="s">
        <v>262</v>
      </c>
      <c r="D13" s="459">
        <v>204196</v>
      </c>
      <c r="E13" s="456">
        <v>145983</v>
      </c>
      <c r="F13" s="459">
        <v>204196</v>
      </c>
      <c r="G13" s="456">
        <v>145983</v>
      </c>
    </row>
    <row r="14" spans="2:10" ht="13.5" customHeight="1"/>
    <row r="15" spans="2:10" ht="15.75">
      <c r="B15" s="179" t="s">
        <v>578</v>
      </c>
      <c r="E15" s="13"/>
      <c r="F15" s="13" t="s">
        <v>759</v>
      </c>
      <c r="G15" s="13"/>
    </row>
    <row r="16" spans="2:10" ht="15.75">
      <c r="E16" s="13" t="s">
        <v>750</v>
      </c>
      <c r="F16" s="13"/>
      <c r="G16" s="13"/>
    </row>
    <row r="20" ht="13.5" customHeight="1"/>
    <row r="25" ht="36.75" customHeight="1"/>
    <row r="31" ht="18.75" customHeight="1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B1:L42"/>
  <sheetViews>
    <sheetView showGridLines="0" zoomScale="85" zoomScaleNormal="85" workbookViewId="0">
      <selection activeCell="B21" sqref="B21:I21"/>
    </sheetView>
  </sheetViews>
  <sheetFormatPr defaultRowHeight="15.7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>
      <c r="B1" s="8"/>
      <c r="C1" s="8"/>
      <c r="D1" s="8"/>
      <c r="E1" s="8"/>
      <c r="F1" s="8"/>
      <c r="G1" s="8"/>
      <c r="H1" s="8"/>
      <c r="I1" s="9" t="s">
        <v>207</v>
      </c>
    </row>
    <row r="2" spans="2:11">
      <c r="B2" s="8"/>
      <c r="C2" s="8"/>
      <c r="D2" s="8"/>
      <c r="E2" s="8"/>
      <c r="F2" s="8"/>
      <c r="G2" s="8"/>
      <c r="H2" s="8"/>
      <c r="I2" s="9"/>
    </row>
    <row r="3" spans="2:11" ht="20.25" customHeight="1">
      <c r="B3" s="654" t="s">
        <v>687</v>
      </c>
      <c r="C3" s="654"/>
      <c r="D3" s="654"/>
      <c r="E3" s="654"/>
      <c r="F3" s="654"/>
      <c r="G3" s="654"/>
      <c r="H3" s="654"/>
      <c r="I3" s="654"/>
      <c r="J3" s="354"/>
      <c r="K3" s="14"/>
    </row>
    <row r="4" spans="2:11" ht="16.5" thickBot="1">
      <c r="B4" s="115"/>
      <c r="C4" s="115"/>
      <c r="D4" s="115"/>
      <c r="E4" s="115"/>
      <c r="F4" s="115"/>
      <c r="G4" s="115"/>
      <c r="I4" s="116" t="s">
        <v>3</v>
      </c>
    </row>
    <row r="5" spans="2:11" s="48" customFormat="1" ht="44.25" customHeight="1" thickBot="1">
      <c r="B5" s="658" t="s">
        <v>782</v>
      </c>
      <c r="C5" s="659"/>
      <c r="D5" s="659"/>
      <c r="E5" s="659"/>
      <c r="F5" s="659"/>
      <c r="G5" s="659"/>
      <c r="H5" s="660"/>
      <c r="I5" s="656" t="s">
        <v>228</v>
      </c>
      <c r="J5" s="100"/>
    </row>
    <row r="6" spans="2:11" s="48" customFormat="1" ht="47.25" customHeight="1" thickBot="1">
      <c r="B6" s="184" t="s">
        <v>686</v>
      </c>
      <c r="C6" s="253" t="s">
        <v>225</v>
      </c>
      <c r="D6" s="253" t="s">
        <v>265</v>
      </c>
      <c r="E6" s="253" t="s">
        <v>215</v>
      </c>
      <c r="F6" s="254" t="s">
        <v>216</v>
      </c>
      <c r="G6" s="253" t="s">
        <v>217</v>
      </c>
      <c r="H6" s="253" t="s">
        <v>218</v>
      </c>
      <c r="I6" s="657"/>
      <c r="J6" s="100"/>
    </row>
    <row r="7" spans="2:11" s="48" customFormat="1" ht="20.100000000000001" customHeight="1">
      <c r="B7" s="117" t="s">
        <v>196</v>
      </c>
      <c r="C7" s="117"/>
      <c r="D7" s="117"/>
      <c r="E7" s="118"/>
      <c r="F7" s="118"/>
      <c r="G7" s="118"/>
      <c r="H7" s="119"/>
      <c r="I7" s="125"/>
      <c r="J7" s="100"/>
    </row>
    <row r="8" spans="2:11" s="48" customFormat="1" ht="20.100000000000001" customHeight="1">
      <c r="B8" s="117" t="s">
        <v>196</v>
      </c>
      <c r="C8" s="117"/>
      <c r="D8" s="117"/>
      <c r="E8" s="118"/>
      <c r="F8" s="118"/>
      <c r="G8" s="118"/>
      <c r="H8" s="119"/>
      <c r="I8" s="125"/>
      <c r="J8" s="100"/>
    </row>
    <row r="9" spans="2:11" s="48" customFormat="1" ht="20.100000000000001" customHeight="1">
      <c r="B9" s="117" t="s">
        <v>196</v>
      </c>
      <c r="C9" s="117"/>
      <c r="D9" s="117"/>
      <c r="E9" s="118"/>
      <c r="F9" s="118"/>
      <c r="G9" s="118"/>
      <c r="H9" s="119"/>
      <c r="I9" s="125"/>
      <c r="J9" s="100"/>
    </row>
    <row r="10" spans="2:11" s="48" customFormat="1" ht="20.100000000000001" customHeight="1">
      <c r="B10" s="120" t="s">
        <v>196</v>
      </c>
      <c r="C10" s="121"/>
      <c r="D10" s="121"/>
      <c r="E10" s="118"/>
      <c r="F10" s="118"/>
      <c r="G10" s="118"/>
      <c r="H10" s="119"/>
      <c r="I10" s="125"/>
      <c r="J10" s="100"/>
    </row>
    <row r="11" spans="2:11" s="48" customFormat="1" ht="20.100000000000001" customHeight="1">
      <c r="B11" s="120" t="s">
        <v>196</v>
      </c>
      <c r="C11" s="121"/>
      <c r="D11" s="121"/>
      <c r="E11" s="118"/>
      <c r="F11" s="118"/>
      <c r="G11" s="118"/>
      <c r="H11" s="119"/>
      <c r="I11" s="125"/>
      <c r="J11" s="100"/>
    </row>
    <row r="12" spans="2:11" s="48" customFormat="1" ht="20.100000000000001" customHeight="1" thickBot="1">
      <c r="B12" s="122" t="s">
        <v>196</v>
      </c>
      <c r="C12" s="122"/>
      <c r="D12" s="122"/>
      <c r="E12" s="123"/>
      <c r="F12" s="123"/>
      <c r="G12" s="123"/>
      <c r="H12" s="123"/>
      <c r="I12" s="126"/>
      <c r="J12" s="100"/>
    </row>
    <row r="13" spans="2:11" s="48" customFormat="1" ht="30" customHeight="1" thickBot="1">
      <c r="B13" s="667" t="s">
        <v>264</v>
      </c>
      <c r="C13" s="668"/>
      <c r="D13" s="669"/>
      <c r="E13" s="255"/>
      <c r="F13" s="255"/>
      <c r="G13" s="255"/>
      <c r="H13" s="255"/>
      <c r="I13" s="255"/>
      <c r="J13" s="100"/>
    </row>
    <row r="14" spans="2:11">
      <c r="I14" s="69"/>
    </row>
    <row r="15" spans="2:11">
      <c r="B15" s="661" t="s">
        <v>688</v>
      </c>
      <c r="C15" s="661"/>
      <c r="D15" s="661"/>
      <c r="E15" s="661"/>
      <c r="F15" s="661"/>
      <c r="G15" s="661"/>
      <c r="H15" s="661"/>
      <c r="I15" s="104"/>
    </row>
    <row r="16" spans="2:11">
      <c r="B16" s="56"/>
      <c r="C16" s="56"/>
      <c r="D16" s="56"/>
    </row>
    <row r="19" spans="2:12">
      <c r="I19" s="103"/>
      <c r="J19" s="103"/>
      <c r="K19" s="103"/>
    </row>
    <row r="20" spans="2:12" ht="16.5" thickBot="1">
      <c r="B20" s="124"/>
      <c r="C20" s="124"/>
      <c r="D20" s="124"/>
      <c r="E20" s="124"/>
      <c r="F20" s="124"/>
      <c r="G20" s="124"/>
      <c r="H20" s="124"/>
      <c r="I20" s="116" t="s">
        <v>3</v>
      </c>
    </row>
    <row r="21" spans="2:12" s="48" customFormat="1" ht="36" customHeight="1" thickBot="1">
      <c r="B21" s="662" t="s">
        <v>783</v>
      </c>
      <c r="C21" s="663"/>
      <c r="D21" s="663"/>
      <c r="E21" s="663"/>
      <c r="F21" s="663"/>
      <c r="G21" s="663"/>
      <c r="H21" s="663"/>
      <c r="I21" s="664"/>
      <c r="L21" s="49"/>
    </row>
    <row r="22" spans="2:12" s="48" customFormat="1" ht="49.5" customHeight="1">
      <c r="B22" s="665" t="s">
        <v>224</v>
      </c>
      <c r="C22" s="656" t="s">
        <v>225</v>
      </c>
      <c r="D22" s="656" t="s">
        <v>263</v>
      </c>
      <c r="E22" s="256" t="s">
        <v>45</v>
      </c>
      <c r="F22" s="256" t="s">
        <v>198</v>
      </c>
      <c r="G22" s="256" t="s">
        <v>226</v>
      </c>
      <c r="H22" s="256" t="s">
        <v>199</v>
      </c>
      <c r="I22" s="257" t="s">
        <v>228</v>
      </c>
    </row>
    <row r="23" spans="2:12" s="48" customFormat="1" ht="19.5" thickBot="1">
      <c r="B23" s="666"/>
      <c r="C23" s="657"/>
      <c r="D23" s="657"/>
      <c r="E23" s="258">
        <v>1</v>
      </c>
      <c r="F23" s="258">
        <v>2</v>
      </c>
      <c r="G23" s="258">
        <v>3</v>
      </c>
      <c r="H23" s="258" t="s">
        <v>200</v>
      </c>
      <c r="I23" s="259">
        <v>5</v>
      </c>
    </row>
    <row r="24" spans="2:12" s="48" customFormat="1" ht="20.100000000000001" customHeight="1">
      <c r="B24" s="117" t="s">
        <v>196</v>
      </c>
      <c r="C24" s="117"/>
      <c r="D24" s="117"/>
      <c r="E24" s="118"/>
      <c r="F24" s="118"/>
      <c r="G24" s="118"/>
      <c r="H24" s="119"/>
      <c r="I24" s="125"/>
    </row>
    <row r="25" spans="2:12" s="48" customFormat="1" ht="20.100000000000001" customHeight="1">
      <c r="B25" s="117" t="s">
        <v>196</v>
      </c>
      <c r="C25" s="117"/>
      <c r="D25" s="117"/>
      <c r="E25" s="118"/>
      <c r="F25" s="118"/>
      <c r="G25" s="118"/>
      <c r="H25" s="119"/>
      <c r="I25" s="125"/>
    </row>
    <row r="26" spans="2:12" s="48" customFormat="1" ht="20.100000000000001" customHeight="1">
      <c r="B26" s="117" t="s">
        <v>196</v>
      </c>
      <c r="C26" s="117"/>
      <c r="D26" s="117"/>
      <c r="E26" s="118"/>
      <c r="F26" s="118"/>
      <c r="G26" s="118"/>
      <c r="H26" s="119"/>
      <c r="I26" s="125"/>
    </row>
    <row r="27" spans="2:12" s="48" customFormat="1" ht="20.100000000000001" customHeight="1">
      <c r="B27" s="120" t="s">
        <v>196</v>
      </c>
      <c r="C27" s="121"/>
      <c r="D27" s="121"/>
      <c r="E27" s="118"/>
      <c r="F27" s="118"/>
      <c r="G27" s="118"/>
      <c r="H27" s="119"/>
      <c r="I27" s="125"/>
    </row>
    <row r="28" spans="2:12" s="48" customFormat="1" ht="20.100000000000001" customHeight="1">
      <c r="B28" s="120" t="s">
        <v>196</v>
      </c>
      <c r="C28" s="121"/>
      <c r="D28" s="121"/>
      <c r="E28" s="118"/>
      <c r="F28" s="118"/>
      <c r="G28" s="118"/>
      <c r="H28" s="119"/>
      <c r="I28" s="125"/>
    </row>
    <row r="29" spans="2:12" s="48" customFormat="1" ht="20.100000000000001" customHeight="1" thickBot="1">
      <c r="B29" s="122" t="s">
        <v>196</v>
      </c>
      <c r="C29" s="122"/>
      <c r="D29" s="122"/>
      <c r="E29" s="123"/>
      <c r="F29" s="123"/>
      <c r="G29" s="123"/>
      <c r="H29" s="123"/>
      <c r="I29" s="126"/>
    </row>
    <row r="30" spans="2:12" s="48" customFormat="1" ht="30" customHeight="1" thickBot="1">
      <c r="B30" s="667" t="s">
        <v>264</v>
      </c>
      <c r="C30" s="668"/>
      <c r="D30" s="669"/>
      <c r="E30" s="255"/>
      <c r="F30" s="255"/>
      <c r="G30" s="255"/>
      <c r="H30" s="255"/>
      <c r="I30" s="255"/>
      <c r="J30" s="100"/>
    </row>
    <row r="31" spans="2:12" s="48" customFormat="1" ht="18.75">
      <c r="B31" s="127"/>
      <c r="C31" s="127"/>
      <c r="D31" s="127"/>
      <c r="E31" s="128"/>
      <c r="F31" s="128"/>
      <c r="G31" s="128"/>
      <c r="H31" s="128"/>
      <c r="I31" s="101"/>
    </row>
    <row r="32" spans="2:12" s="48" customFormat="1" ht="18.75">
      <c r="B32" s="127"/>
      <c r="C32" s="127"/>
      <c r="D32" s="127"/>
      <c r="E32" s="128"/>
      <c r="F32" s="128"/>
      <c r="G32" s="128"/>
      <c r="H32" s="128"/>
      <c r="I32" s="101"/>
    </row>
    <row r="33" spans="2:9" s="48" customFormat="1" ht="18" customHeight="1">
      <c r="B33" s="655" t="s">
        <v>689</v>
      </c>
      <c r="C33" s="655"/>
      <c r="D33" s="655"/>
      <c r="E33" s="655"/>
      <c r="F33" s="655"/>
      <c r="G33" s="655"/>
      <c r="H33" s="655"/>
      <c r="I33" s="101"/>
    </row>
    <row r="34" spans="2:9" s="48" customFormat="1" ht="18.75">
      <c r="B34" s="655" t="s">
        <v>578</v>
      </c>
      <c r="C34" s="655"/>
      <c r="D34" s="655"/>
      <c r="E34" s="655"/>
      <c r="F34" s="655"/>
      <c r="G34" s="655"/>
      <c r="H34" s="655"/>
      <c r="I34" s="101"/>
    </row>
    <row r="35" spans="2:9" s="48" customFormat="1" ht="18.75">
      <c r="B35" s="127"/>
      <c r="C35" s="127"/>
      <c r="D35" s="127"/>
      <c r="E35" s="128"/>
      <c r="F35" s="128"/>
      <c r="G35" s="128"/>
      <c r="H35" s="128"/>
      <c r="I35" s="101"/>
    </row>
    <row r="36" spans="2:9" s="48" customFormat="1" ht="18.75">
      <c r="B36" s="127"/>
      <c r="C36" s="127"/>
      <c r="D36" s="127"/>
      <c r="E36" s="128"/>
      <c r="F36" s="128"/>
      <c r="G36" s="128"/>
      <c r="H36" s="128"/>
      <c r="I36" s="101"/>
    </row>
    <row r="37" spans="2:9" s="48" customFormat="1" ht="18.75">
      <c r="B37" s="57"/>
      <c r="C37" s="57"/>
      <c r="D37" s="57"/>
      <c r="E37" s="58"/>
      <c r="F37" s="59"/>
      <c r="G37" s="60"/>
      <c r="H37" s="114"/>
      <c r="I37" s="114"/>
    </row>
    <row r="38" spans="2:9" ht="23.25">
      <c r="G38" s="434"/>
      <c r="H38" s="434" t="s">
        <v>759</v>
      </c>
      <c r="I38" s="434"/>
    </row>
    <row r="39" spans="2:9" ht="23.25">
      <c r="G39" s="434" t="s">
        <v>750</v>
      </c>
      <c r="H39" s="434"/>
      <c r="I39" s="434"/>
    </row>
    <row r="40" spans="2:9" ht="23.25">
      <c r="G40" s="434"/>
      <c r="H40" s="434"/>
      <c r="I40" s="434"/>
    </row>
    <row r="41" spans="2:9" ht="23.25">
      <c r="G41" s="434"/>
      <c r="H41" s="434"/>
      <c r="I41" s="434"/>
    </row>
    <row r="42" spans="2:9" ht="23.25">
      <c r="G42" s="434"/>
      <c r="H42" s="434"/>
      <c r="I42" s="434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R34"/>
  <sheetViews>
    <sheetView showGridLines="0" topLeftCell="B4" zoomScaleSheetLayoutView="75" workbookViewId="0">
      <selection activeCell="H13" sqref="H13"/>
    </sheetView>
  </sheetViews>
  <sheetFormatPr defaultRowHeight="15.75"/>
  <cols>
    <col min="1" max="1" width="5.5703125" style="2" customWidth="1"/>
    <col min="2" max="2" width="7.28515625" style="2" customWidth="1"/>
    <col min="3" max="3" width="22.7109375" style="2" customWidth="1"/>
    <col min="4" max="5" width="20.7109375" style="2" customWidth="1"/>
    <col min="6" max="6" width="22.42578125" style="2" customWidth="1"/>
    <col min="7" max="8" width="20.7109375" style="2" customWidth="1"/>
    <col min="9" max="9" width="18.7109375" style="2" customWidth="1"/>
    <col min="10" max="10" width="19.85546875" style="2" customWidth="1"/>
    <col min="11" max="11" width="18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/>
    <row r="2" spans="2:18">
      <c r="B2" s="1"/>
      <c r="H2" s="9"/>
      <c r="K2" s="9" t="s">
        <v>206</v>
      </c>
      <c r="N2" s="674"/>
      <c r="O2" s="674"/>
    </row>
    <row r="3" spans="2:18">
      <c r="B3" s="1"/>
      <c r="N3" s="1"/>
      <c r="O3" s="12"/>
    </row>
    <row r="4" spans="2:18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>
      <c r="B5" s="680" t="s">
        <v>48</v>
      </c>
      <c r="C5" s="680"/>
      <c r="D5" s="680"/>
      <c r="E5" s="680"/>
      <c r="F5" s="680"/>
      <c r="G5" s="680"/>
      <c r="H5" s="680"/>
      <c r="I5" s="680"/>
      <c r="J5" s="17"/>
      <c r="K5" s="17"/>
      <c r="L5" s="17"/>
      <c r="M5" s="17"/>
      <c r="N5" s="17"/>
      <c r="O5" s="17"/>
    </row>
    <row r="6" spans="2:18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>
      <c r="C7" s="18"/>
      <c r="D7" s="18"/>
      <c r="E7" s="18"/>
      <c r="G7" s="18"/>
      <c r="H7" s="18"/>
      <c r="I7" s="54" t="s">
        <v>3</v>
      </c>
      <c r="K7" s="18"/>
      <c r="L7" s="18"/>
      <c r="M7" s="18"/>
      <c r="N7" s="18"/>
      <c r="O7" s="18"/>
      <c r="P7" s="18"/>
    </row>
    <row r="8" spans="2:18" s="22" customFormat="1" ht="32.25" customHeight="1">
      <c r="B8" s="675" t="s">
        <v>4</v>
      </c>
      <c r="C8" s="670" t="s">
        <v>5</v>
      </c>
      <c r="D8" s="672" t="s">
        <v>786</v>
      </c>
      <c r="E8" s="672" t="s">
        <v>760</v>
      </c>
      <c r="F8" s="672" t="s">
        <v>787</v>
      </c>
      <c r="G8" s="677" t="s">
        <v>785</v>
      </c>
      <c r="H8" s="678"/>
      <c r="I8" s="537" t="s">
        <v>788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>
      <c r="B9" s="676"/>
      <c r="C9" s="671"/>
      <c r="D9" s="673"/>
      <c r="E9" s="673"/>
      <c r="F9" s="673"/>
      <c r="G9" s="262" t="s">
        <v>0</v>
      </c>
      <c r="H9" s="263" t="s">
        <v>46</v>
      </c>
      <c r="I9" s="679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>
      <c r="B10" s="273" t="s">
        <v>53</v>
      </c>
      <c r="C10" s="264" t="s">
        <v>43</v>
      </c>
      <c r="D10" s="270"/>
      <c r="E10" s="270"/>
      <c r="F10" s="270"/>
      <c r="G10" s="270"/>
      <c r="H10" s="270"/>
      <c r="I10" s="269" t="str">
        <f>IFERROR(H10/G10,"  ")</f>
        <v xml:space="preserve">  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>
      <c r="B11" s="274" t="s">
        <v>54</v>
      </c>
      <c r="C11" s="265" t="s">
        <v>44</v>
      </c>
      <c r="D11" s="271">
        <v>120000</v>
      </c>
      <c r="E11" s="271">
        <v>120000</v>
      </c>
      <c r="F11" s="271">
        <v>120000</v>
      </c>
      <c r="G11" s="271">
        <v>30000</v>
      </c>
      <c r="H11" s="271">
        <v>30000</v>
      </c>
      <c r="I11" s="267">
        <f t="shared" ref="I11:I16" si="0">IFERROR(H11/G11,"  ")</f>
        <v>1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>
      <c r="B12" s="274" t="s">
        <v>55</v>
      </c>
      <c r="C12" s="265" t="s">
        <v>39</v>
      </c>
      <c r="D12" s="271"/>
      <c r="E12" s="271"/>
      <c r="F12" s="271"/>
      <c r="G12" s="271"/>
      <c r="H12" s="426"/>
      <c r="I12" s="267" t="str">
        <f t="shared" si="0"/>
        <v xml:space="preserve">  </v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>
      <c r="B13" s="274" t="s">
        <v>56</v>
      </c>
      <c r="C13" s="265" t="s">
        <v>40</v>
      </c>
      <c r="D13" s="271">
        <v>200000</v>
      </c>
      <c r="E13" s="271">
        <v>200000</v>
      </c>
      <c r="F13" s="271">
        <v>200000</v>
      </c>
      <c r="G13" s="271">
        <v>50000</v>
      </c>
      <c r="H13" s="437"/>
      <c r="I13" s="425">
        <f t="shared" si="0"/>
        <v>0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>
      <c r="B14" s="274" t="s">
        <v>57</v>
      </c>
      <c r="C14" s="265" t="s">
        <v>41</v>
      </c>
      <c r="D14" s="271">
        <v>500000</v>
      </c>
      <c r="E14" s="271">
        <v>450000</v>
      </c>
      <c r="F14" s="271">
        <v>500000</v>
      </c>
      <c r="G14" s="271">
        <v>125000</v>
      </c>
      <c r="H14" s="437">
        <v>106447</v>
      </c>
      <c r="I14" s="425">
        <f t="shared" si="0"/>
        <v>0.851576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>
      <c r="B15" s="274" t="s">
        <v>58</v>
      </c>
      <c r="C15" s="265" t="s">
        <v>42</v>
      </c>
      <c r="D15" s="271">
        <v>630000</v>
      </c>
      <c r="E15" s="271">
        <v>630000</v>
      </c>
      <c r="F15" s="271">
        <v>630000</v>
      </c>
      <c r="G15" s="271">
        <v>158000</v>
      </c>
      <c r="H15" s="437">
        <v>213333</v>
      </c>
      <c r="I15" s="425">
        <f t="shared" si="0"/>
        <v>1.3502088607594938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>
      <c r="B16" s="275" t="s">
        <v>59</v>
      </c>
      <c r="C16" s="266" t="s">
        <v>49</v>
      </c>
      <c r="D16" s="272"/>
      <c r="E16" s="272"/>
      <c r="F16" s="272"/>
      <c r="G16" s="272"/>
      <c r="H16" s="427"/>
      <c r="I16" s="268" t="str">
        <f t="shared" si="0"/>
        <v xml:space="preserve">  </v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>
      <c r="B17" s="72"/>
      <c r="C17" s="72"/>
      <c r="D17" s="72"/>
      <c r="E17" s="72"/>
      <c r="F17" s="78"/>
    </row>
    <row r="18" spans="2:11" ht="20.25" customHeight="1">
      <c r="B18" s="682" t="s">
        <v>194</v>
      </c>
      <c r="C18" s="685" t="s">
        <v>43</v>
      </c>
      <c r="D18" s="685"/>
      <c r="E18" s="686"/>
      <c r="F18" s="687" t="s">
        <v>44</v>
      </c>
      <c r="G18" s="685"/>
      <c r="H18" s="686"/>
      <c r="I18" s="687" t="s">
        <v>39</v>
      </c>
      <c r="J18" s="685"/>
      <c r="K18" s="686"/>
    </row>
    <row r="19" spans="2:11">
      <c r="B19" s="683"/>
      <c r="C19" s="276">
        <v>1</v>
      </c>
      <c r="D19" s="276">
        <v>2</v>
      </c>
      <c r="E19" s="277">
        <v>3</v>
      </c>
      <c r="F19" s="278">
        <v>4</v>
      </c>
      <c r="G19" s="276">
        <v>5</v>
      </c>
      <c r="H19" s="277">
        <v>6</v>
      </c>
      <c r="I19" s="278">
        <v>7</v>
      </c>
      <c r="J19" s="276">
        <v>8</v>
      </c>
      <c r="K19" s="277">
        <v>9</v>
      </c>
    </row>
    <row r="20" spans="2:11">
      <c r="B20" s="684"/>
      <c r="C20" s="279" t="s">
        <v>195</v>
      </c>
      <c r="D20" s="279" t="s">
        <v>196</v>
      </c>
      <c r="E20" s="280" t="s">
        <v>197</v>
      </c>
      <c r="F20" s="281" t="s">
        <v>195</v>
      </c>
      <c r="G20" s="279" t="s">
        <v>196</v>
      </c>
      <c r="H20" s="280" t="s">
        <v>197</v>
      </c>
      <c r="I20" s="281" t="s">
        <v>195</v>
      </c>
      <c r="J20" s="279" t="s">
        <v>196</v>
      </c>
      <c r="K20" s="280" t="s">
        <v>197</v>
      </c>
    </row>
    <row r="21" spans="2:11">
      <c r="B21" s="73">
        <v>1</v>
      </c>
      <c r="C21" s="52"/>
      <c r="D21" s="52"/>
      <c r="E21" s="74"/>
      <c r="F21" s="79" t="s">
        <v>789</v>
      </c>
      <c r="G21" s="52"/>
      <c r="H21" s="467">
        <v>30000</v>
      </c>
      <c r="I21" s="79"/>
      <c r="J21" s="52"/>
      <c r="K21" s="74"/>
    </row>
    <row r="22" spans="2:11">
      <c r="B22" s="73">
        <v>2</v>
      </c>
      <c r="C22" s="52"/>
      <c r="D22" s="52"/>
      <c r="E22" s="74"/>
      <c r="F22" s="79"/>
      <c r="G22" s="52"/>
      <c r="H22" s="467"/>
      <c r="I22" s="79"/>
      <c r="J22" s="52"/>
      <c r="K22" s="74"/>
    </row>
    <row r="23" spans="2:11">
      <c r="B23" s="73">
        <v>3</v>
      </c>
      <c r="C23" s="52"/>
      <c r="D23" s="52"/>
      <c r="E23" s="74"/>
      <c r="F23" s="79"/>
      <c r="G23" s="52"/>
      <c r="H23" s="467"/>
      <c r="I23" s="79"/>
      <c r="J23" s="52"/>
      <c r="K23" s="74"/>
    </row>
    <row r="24" spans="2:11">
      <c r="B24" s="73">
        <v>4</v>
      </c>
      <c r="C24" s="52"/>
      <c r="D24" s="52"/>
      <c r="E24" s="74"/>
      <c r="F24" s="79"/>
      <c r="G24" s="52"/>
      <c r="H24" s="467"/>
      <c r="I24" s="79"/>
      <c r="J24" s="52"/>
      <c r="K24" s="74"/>
    </row>
    <row r="25" spans="2:11">
      <c r="B25" s="73">
        <v>5</v>
      </c>
      <c r="C25" s="52"/>
      <c r="D25" s="52"/>
      <c r="E25" s="74"/>
      <c r="F25" s="79"/>
      <c r="G25" s="52"/>
      <c r="H25" s="467"/>
      <c r="I25" s="79"/>
      <c r="J25" s="52"/>
      <c r="K25" s="74"/>
    </row>
    <row r="26" spans="2:11">
      <c r="B26" s="73">
        <v>6</v>
      </c>
      <c r="C26" s="52"/>
      <c r="D26" s="52"/>
      <c r="E26" s="74"/>
      <c r="F26" s="79"/>
      <c r="G26" s="52"/>
      <c r="H26" s="74"/>
      <c r="I26" s="79"/>
      <c r="J26" s="52"/>
      <c r="K26" s="74"/>
    </row>
    <row r="27" spans="2:11">
      <c r="B27" s="73">
        <v>7</v>
      </c>
      <c r="C27" s="52"/>
      <c r="D27" s="52"/>
      <c r="E27" s="74"/>
      <c r="F27" s="79"/>
      <c r="G27" s="52"/>
      <c r="H27" s="74"/>
      <c r="I27" s="79"/>
      <c r="J27" s="52"/>
      <c r="K27" s="74"/>
    </row>
    <row r="28" spans="2:11">
      <c r="B28" s="73">
        <v>8</v>
      </c>
      <c r="C28" s="52"/>
      <c r="D28" s="52"/>
      <c r="E28" s="74"/>
      <c r="F28" s="79"/>
      <c r="G28" s="52"/>
      <c r="H28" s="74"/>
      <c r="I28" s="79"/>
      <c r="J28" s="52"/>
      <c r="K28" s="74"/>
    </row>
    <row r="29" spans="2:11">
      <c r="B29" s="73">
        <v>9</v>
      </c>
      <c r="C29" s="52"/>
      <c r="D29" s="52"/>
      <c r="E29" s="74"/>
      <c r="F29" s="79"/>
      <c r="G29" s="52"/>
      <c r="H29" s="74"/>
      <c r="I29" s="79"/>
      <c r="J29" s="52"/>
      <c r="K29" s="74"/>
    </row>
    <row r="30" spans="2:11" ht="16.5" thickBot="1">
      <c r="B30" s="75">
        <v>10</v>
      </c>
      <c r="C30" s="76"/>
      <c r="D30" s="76"/>
      <c r="E30" s="77"/>
      <c r="F30" s="80"/>
      <c r="G30" s="76"/>
      <c r="H30" s="77"/>
      <c r="I30" s="80"/>
      <c r="J30" s="76"/>
      <c r="K30" s="77"/>
    </row>
    <row r="32" spans="2:11" ht="15.75" customHeight="1">
      <c r="B32" s="681" t="s">
        <v>578</v>
      </c>
      <c r="C32" s="681"/>
      <c r="D32" s="681"/>
      <c r="E32" s="681"/>
      <c r="F32" s="681"/>
      <c r="G32" s="681"/>
      <c r="H32" s="681"/>
      <c r="I32" s="13"/>
    </row>
    <row r="33" spans="2:11" ht="18.75">
      <c r="B33" s="13"/>
      <c r="C33" s="13"/>
      <c r="D33" s="13"/>
      <c r="E33" s="13"/>
      <c r="G33" s="13"/>
      <c r="I33" s="48"/>
      <c r="J33" s="48" t="s">
        <v>759</v>
      </c>
      <c r="K33" s="48"/>
    </row>
    <row r="34" spans="2:11" ht="18.75">
      <c r="B34" s="13"/>
      <c r="C34" s="13"/>
      <c r="E34" s="13"/>
      <c r="I34" s="48" t="s">
        <v>757</v>
      </c>
      <c r="J34" s="48"/>
      <c r="K34" s="48"/>
    </row>
  </sheetData>
  <mergeCells count="14">
    <mergeCell ref="B32:H32"/>
    <mergeCell ref="B18:B20"/>
    <mergeCell ref="C18:E18"/>
    <mergeCell ref="F18:H18"/>
    <mergeCell ref="I18:K18"/>
    <mergeCell ref="C8:C9"/>
    <mergeCell ref="E8:E9"/>
    <mergeCell ref="N2:O2"/>
    <mergeCell ref="B8:B9"/>
    <mergeCell ref="F8:F9"/>
    <mergeCell ref="G8:H8"/>
    <mergeCell ref="I8:I9"/>
    <mergeCell ref="D8:D9"/>
    <mergeCell ref="B5:I5"/>
  </mergeCells>
  <phoneticPr fontId="3" type="noConversion"/>
  <pageMargins left="0.7" right="0.7" top="0.75" bottom="0.75" header="0.3" footer="0.3"/>
  <pageSetup paperSize="9" scale="69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N59"/>
  <sheetViews>
    <sheetView showGridLines="0" topLeftCell="A7" workbookViewId="0">
      <selection activeCell="B25" sqref="B25:M25"/>
    </sheetView>
  </sheetViews>
  <sheetFormatPr defaultRowHeight="15.7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>
      <c r="M1" s="9" t="s">
        <v>673</v>
      </c>
    </row>
    <row r="2" spans="1:13" ht="20.25">
      <c r="B2" s="680" t="s">
        <v>690</v>
      </c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</row>
    <row r="3" spans="1:13" ht="6.75" customHeight="1">
      <c r="B3" s="373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</row>
    <row r="4" spans="1:13" ht="7.5" customHeight="1">
      <c r="B4" s="372" t="s">
        <v>683</v>
      </c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</row>
    <row r="5" spans="1:13" ht="4.5" customHeight="1">
      <c r="B5" s="362" t="s">
        <v>679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>
      <c r="B6" s="713" t="s">
        <v>259</v>
      </c>
      <c r="C6" s="713"/>
      <c r="D6" s="713"/>
      <c r="E6" s="713"/>
      <c r="F6" s="713"/>
      <c r="G6" s="713"/>
      <c r="H6" s="713"/>
      <c r="I6" s="713"/>
      <c r="J6" s="713"/>
      <c r="K6" s="713"/>
      <c r="L6" s="713"/>
      <c r="M6" s="713"/>
    </row>
    <row r="7" spans="1:13" ht="20.25" customHeight="1" thickBot="1">
      <c r="A7" s="82"/>
      <c r="B7" s="709" t="s">
        <v>254</v>
      </c>
      <c r="C7" s="703" t="s">
        <v>230</v>
      </c>
      <c r="D7" s="704"/>
      <c r="E7" s="704"/>
      <c r="F7" s="705"/>
      <c r="G7" s="703" t="s">
        <v>255</v>
      </c>
      <c r="H7" s="705"/>
      <c r="I7" s="710" t="s">
        <v>680</v>
      </c>
      <c r="J7" s="710"/>
      <c r="K7" s="710"/>
      <c r="L7" s="710"/>
      <c r="M7" s="711"/>
    </row>
    <row r="8" spans="1:13" s="55" customFormat="1" ht="18" customHeight="1" thickBot="1">
      <c r="A8" s="81"/>
      <c r="B8" s="709"/>
      <c r="C8" s="706"/>
      <c r="D8" s="707"/>
      <c r="E8" s="707"/>
      <c r="F8" s="708"/>
      <c r="G8" s="706"/>
      <c r="H8" s="708"/>
      <c r="I8" s="650" t="s">
        <v>258</v>
      </c>
      <c r="J8" s="712"/>
      <c r="K8" s="650" t="s">
        <v>681</v>
      </c>
      <c r="L8" s="712"/>
      <c r="M8" s="651"/>
    </row>
    <row r="9" spans="1:13" s="55" customFormat="1" ht="79.5" thickBot="1">
      <c r="A9" s="81"/>
      <c r="B9" s="707"/>
      <c r="C9" s="282" t="s">
        <v>677</v>
      </c>
      <c r="D9" s="285" t="s">
        <v>678</v>
      </c>
      <c r="E9" s="283" t="s">
        <v>242</v>
      </c>
      <c r="F9" s="252" t="s">
        <v>676</v>
      </c>
      <c r="G9" s="254" t="s">
        <v>256</v>
      </c>
      <c r="H9" s="283" t="s">
        <v>257</v>
      </c>
      <c r="I9" s="284" t="s">
        <v>231</v>
      </c>
      <c r="J9" s="285" t="s">
        <v>243</v>
      </c>
      <c r="K9" s="251" t="s">
        <v>227</v>
      </c>
      <c r="L9" s="286" t="s">
        <v>243</v>
      </c>
      <c r="M9" s="252" t="s">
        <v>682</v>
      </c>
    </row>
    <row r="10" spans="1:13" s="55" customFormat="1" ht="15.75" customHeight="1" thickBot="1">
      <c r="A10" s="81"/>
      <c r="B10" s="448">
        <v>2019</v>
      </c>
      <c r="C10" s="443">
        <v>44000</v>
      </c>
      <c r="D10" s="446" t="s">
        <v>735</v>
      </c>
      <c r="E10" s="443">
        <v>44118</v>
      </c>
      <c r="F10" s="451" t="s">
        <v>736</v>
      </c>
      <c r="G10" s="445" t="s">
        <v>679</v>
      </c>
      <c r="H10" s="445">
        <v>13296689</v>
      </c>
      <c r="I10" s="444">
        <v>0</v>
      </c>
      <c r="J10" s="445">
        <v>0</v>
      </c>
      <c r="K10" s="139">
        <v>0.02</v>
      </c>
      <c r="L10" s="140">
        <v>267823</v>
      </c>
      <c r="M10" s="423" t="s">
        <v>734</v>
      </c>
    </row>
    <row r="11" spans="1:13" s="55" customFormat="1">
      <c r="A11" s="81"/>
      <c r="B11" s="442"/>
      <c r="C11" s="450"/>
      <c r="D11" s="515"/>
      <c r="E11" s="450"/>
      <c r="F11" s="504"/>
      <c r="G11" s="506"/>
      <c r="H11" s="506"/>
      <c r="I11" s="509"/>
      <c r="J11" s="506"/>
      <c r="K11" s="136">
        <v>0.98</v>
      </c>
      <c r="L11" s="131">
        <f>H10-L10</f>
        <v>13028866</v>
      </c>
      <c r="M11" s="130" t="s">
        <v>737</v>
      </c>
    </row>
    <row r="12" spans="1:13" s="55" customFormat="1" ht="16.5" thickBot="1">
      <c r="A12" s="81"/>
      <c r="B12" s="442"/>
      <c r="C12" s="514"/>
      <c r="D12" s="517"/>
      <c r="E12" s="514"/>
      <c r="F12" s="505"/>
      <c r="G12" s="508"/>
      <c r="H12" s="508"/>
      <c r="I12" s="511"/>
      <c r="J12" s="508"/>
      <c r="K12" s="149"/>
      <c r="L12" s="133"/>
      <c r="M12" s="132"/>
    </row>
    <row r="13" spans="1:13" ht="15.75" customHeight="1">
      <c r="A13" s="82"/>
      <c r="B13" s="448">
        <v>2020</v>
      </c>
      <c r="C13" s="512">
        <v>44371</v>
      </c>
      <c r="D13" s="515" t="s">
        <v>742</v>
      </c>
      <c r="E13" s="450"/>
      <c r="F13" s="515"/>
      <c r="G13" s="506" t="s">
        <v>679</v>
      </c>
      <c r="H13" s="506">
        <v>3739721</v>
      </c>
      <c r="I13" s="509">
        <v>0</v>
      </c>
      <c r="J13" s="506">
        <v>0</v>
      </c>
      <c r="K13" s="135"/>
      <c r="L13" s="129">
        <v>3739721</v>
      </c>
      <c r="M13" s="134" t="s">
        <v>743</v>
      </c>
    </row>
    <row r="14" spans="1:13">
      <c r="A14" s="82"/>
      <c r="B14" s="442"/>
      <c r="C14" s="513"/>
      <c r="D14" s="516"/>
      <c r="E14" s="513"/>
      <c r="F14" s="516"/>
      <c r="G14" s="507"/>
      <c r="H14" s="507"/>
      <c r="I14" s="510"/>
      <c r="J14" s="507"/>
      <c r="K14" s="136"/>
      <c r="L14" s="131"/>
      <c r="M14" s="130" t="s">
        <v>752</v>
      </c>
    </row>
    <row r="15" spans="1:13" ht="16.5" thickBot="1">
      <c r="A15" s="82"/>
      <c r="B15" s="449"/>
      <c r="C15" s="514"/>
      <c r="D15" s="517"/>
      <c r="E15" s="514"/>
      <c r="F15" s="517"/>
      <c r="G15" s="508"/>
      <c r="H15" s="508"/>
      <c r="I15" s="511"/>
      <c r="J15" s="508"/>
      <c r="K15" s="137"/>
      <c r="L15" s="138"/>
      <c r="M15" s="447"/>
    </row>
    <row r="16" spans="1:13" ht="15.75" customHeight="1">
      <c r="A16" s="82"/>
      <c r="B16" s="688">
        <v>2021</v>
      </c>
      <c r="C16" s="690">
        <v>44644</v>
      </c>
      <c r="D16" s="697" t="s">
        <v>744</v>
      </c>
      <c r="E16" s="690">
        <v>44880</v>
      </c>
      <c r="F16" s="726" t="s">
        <v>753</v>
      </c>
      <c r="G16" s="729" t="s">
        <v>683</v>
      </c>
      <c r="H16" s="729">
        <v>329735</v>
      </c>
      <c r="I16" s="732">
        <v>0</v>
      </c>
      <c r="J16" s="729">
        <v>0</v>
      </c>
      <c r="K16" s="135"/>
      <c r="L16" s="129"/>
      <c r="M16" s="134"/>
    </row>
    <row r="17" spans="1:14">
      <c r="A17" s="82"/>
      <c r="B17" s="689"/>
      <c r="C17" s="691"/>
      <c r="D17" s="698"/>
      <c r="E17" s="691"/>
      <c r="F17" s="727"/>
      <c r="G17" s="730"/>
      <c r="H17" s="730"/>
      <c r="I17" s="733"/>
      <c r="J17" s="730"/>
      <c r="K17" s="136"/>
      <c r="L17" s="131">
        <v>329735</v>
      </c>
      <c r="M17" s="130" t="s">
        <v>745</v>
      </c>
    </row>
    <row r="18" spans="1:14" ht="16.5" thickBot="1">
      <c r="A18" s="82"/>
      <c r="B18" s="696"/>
      <c r="C18" s="692"/>
      <c r="D18" s="699"/>
      <c r="E18" s="692"/>
      <c r="F18" s="728"/>
      <c r="G18" s="731"/>
      <c r="H18" s="731"/>
      <c r="I18" s="734"/>
      <c r="J18" s="731"/>
      <c r="K18" s="137"/>
      <c r="L18" s="138"/>
      <c r="M18" s="447"/>
    </row>
    <row r="19" spans="1:14">
      <c r="A19" s="82"/>
      <c r="B19" s="688">
        <v>2022</v>
      </c>
      <c r="C19" s="693">
        <v>45009</v>
      </c>
      <c r="D19" s="700" t="s">
        <v>754</v>
      </c>
      <c r="E19" s="690"/>
      <c r="F19" s="726"/>
      <c r="G19" s="729" t="s">
        <v>683</v>
      </c>
      <c r="H19" s="729">
        <v>1268865</v>
      </c>
      <c r="I19" s="732">
        <v>0</v>
      </c>
      <c r="J19" s="729">
        <v>0</v>
      </c>
      <c r="K19" s="135"/>
      <c r="L19" s="129"/>
      <c r="M19" s="134"/>
    </row>
    <row r="20" spans="1:14">
      <c r="A20" s="82"/>
      <c r="B20" s="689"/>
      <c r="C20" s="694"/>
      <c r="D20" s="701"/>
      <c r="E20" s="691"/>
      <c r="F20" s="727"/>
      <c r="G20" s="730"/>
      <c r="H20" s="730"/>
      <c r="I20" s="733"/>
      <c r="J20" s="730"/>
      <c r="K20" s="136"/>
      <c r="L20" s="131">
        <v>1268865</v>
      </c>
      <c r="M20" s="130" t="s">
        <v>745</v>
      </c>
    </row>
    <row r="21" spans="1:14" ht="16.5" thickBot="1">
      <c r="A21" s="82"/>
      <c r="B21" s="689"/>
      <c r="C21" s="695"/>
      <c r="D21" s="702"/>
      <c r="E21" s="692"/>
      <c r="F21" s="728"/>
      <c r="G21" s="731"/>
      <c r="H21" s="731"/>
      <c r="I21" s="734"/>
      <c r="J21" s="731"/>
      <c r="K21" s="518"/>
      <c r="L21" s="519"/>
      <c r="M21" s="516"/>
    </row>
    <row r="22" spans="1:14">
      <c r="A22" s="16"/>
      <c r="B22" s="744">
        <v>2023</v>
      </c>
      <c r="C22" s="747">
        <v>45469</v>
      </c>
      <c r="D22" s="748" t="s">
        <v>766</v>
      </c>
      <c r="E22" s="751">
        <v>45576</v>
      </c>
      <c r="F22" s="748" t="s">
        <v>767</v>
      </c>
      <c r="G22" s="729" t="s">
        <v>683</v>
      </c>
      <c r="H22" s="735">
        <v>760588</v>
      </c>
      <c r="I22" s="738">
        <v>0</v>
      </c>
      <c r="J22" s="741">
        <v>0</v>
      </c>
      <c r="K22" s="521"/>
      <c r="L22" s="15"/>
      <c r="M22" s="15"/>
    </row>
    <row r="23" spans="1:14">
      <c r="A23" s="16"/>
      <c r="B23" s="745"/>
      <c r="C23" s="736"/>
      <c r="D23" s="749"/>
      <c r="E23" s="749"/>
      <c r="F23" s="749"/>
      <c r="G23" s="730"/>
      <c r="H23" s="736"/>
      <c r="I23" s="739"/>
      <c r="J23" s="742"/>
      <c r="K23" s="521"/>
      <c r="L23" s="520">
        <v>760588</v>
      </c>
      <c r="M23" s="130" t="s">
        <v>745</v>
      </c>
    </row>
    <row r="24" spans="1:14" ht="16.5" thickBot="1">
      <c r="A24" s="16"/>
      <c r="B24" s="746"/>
      <c r="C24" s="737"/>
      <c r="D24" s="750"/>
      <c r="E24" s="750"/>
      <c r="F24" s="750"/>
      <c r="G24" s="731"/>
      <c r="H24" s="737"/>
      <c r="I24" s="740"/>
      <c r="J24" s="743"/>
      <c r="K24" s="521"/>
      <c r="L24" s="15"/>
      <c r="M24" s="15"/>
    </row>
    <row r="25" spans="1:14">
      <c r="A25" s="16"/>
      <c r="B25" s="723" t="s">
        <v>248</v>
      </c>
      <c r="C25" s="724"/>
      <c r="D25" s="724"/>
      <c r="E25" s="724"/>
      <c r="F25" s="724"/>
      <c r="G25" s="724"/>
      <c r="H25" s="724"/>
      <c r="I25" s="724"/>
      <c r="J25" s="724"/>
      <c r="K25" s="723"/>
      <c r="L25" s="723"/>
      <c r="M25" s="723"/>
    </row>
    <row r="26" spans="1:14">
      <c r="A26" s="16"/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</row>
    <row r="27" spans="1:14">
      <c r="A27" s="16"/>
      <c r="B27" s="725"/>
      <c r="C27" s="725"/>
      <c r="D27" s="725"/>
      <c r="E27" s="725"/>
      <c r="F27" s="725"/>
      <c r="G27" s="725"/>
      <c r="H27" s="725"/>
      <c r="I27" s="725"/>
      <c r="J27" s="725"/>
      <c r="K27" s="725"/>
      <c r="L27" s="23"/>
    </row>
    <row r="28" spans="1:14" ht="16.5" customHeight="1" thickBot="1">
      <c r="A28" s="16"/>
      <c r="B28" s="713" t="s">
        <v>674</v>
      </c>
      <c r="C28" s="713"/>
      <c r="D28" s="713"/>
      <c r="E28" s="713"/>
      <c r="F28" s="713"/>
      <c r="G28" s="713"/>
      <c r="H28" s="713"/>
      <c r="I28" s="713"/>
      <c r="J28" s="713"/>
      <c r="K28" s="159"/>
      <c r="L28" s="159"/>
      <c r="M28" s="16"/>
    </row>
    <row r="29" spans="1:14" ht="16.5" customHeight="1">
      <c r="A29" s="16"/>
      <c r="B29" s="656" t="s">
        <v>249</v>
      </c>
      <c r="C29" s="703" t="s">
        <v>244</v>
      </c>
      <c r="D29" s="705"/>
      <c r="E29" s="704" t="s">
        <v>232</v>
      </c>
      <c r="F29" s="704"/>
      <c r="G29" s="704"/>
      <c r="H29" s="704"/>
      <c r="I29" s="704"/>
      <c r="J29" s="705"/>
      <c r="K29" s="160"/>
      <c r="L29" s="160"/>
      <c r="M29" s="101"/>
    </row>
    <row r="30" spans="1:14" ht="16.5" thickBot="1">
      <c r="B30" s="722"/>
      <c r="C30" s="706"/>
      <c r="D30" s="708"/>
      <c r="E30" s="707"/>
      <c r="F30" s="707"/>
      <c r="G30" s="707"/>
      <c r="H30" s="707"/>
      <c r="I30" s="707"/>
      <c r="J30" s="708"/>
      <c r="K30" s="160"/>
      <c r="L30" s="55"/>
      <c r="M30" s="370"/>
    </row>
    <row r="31" spans="1:14" ht="16.5" thickBot="1">
      <c r="B31" s="657"/>
      <c r="C31" s="282" t="s">
        <v>197</v>
      </c>
      <c r="D31" s="287" t="s">
        <v>202</v>
      </c>
      <c r="E31" s="261" t="s">
        <v>245</v>
      </c>
      <c r="F31" s="721" t="s">
        <v>246</v>
      </c>
      <c r="G31" s="710"/>
      <c r="H31" s="710"/>
      <c r="I31" s="710"/>
      <c r="J31" s="711"/>
      <c r="K31" s="160"/>
      <c r="L31" s="55"/>
      <c r="M31" s="101"/>
    </row>
    <row r="32" spans="1:14" s="55" customFormat="1" ht="15.75" customHeight="1">
      <c r="B32" s="688" t="s">
        <v>229</v>
      </c>
      <c r="C32" s="355"/>
      <c r="D32" s="150"/>
      <c r="E32" s="161"/>
      <c r="F32" s="717"/>
      <c r="G32" s="718"/>
      <c r="H32" s="718"/>
      <c r="I32" s="718"/>
      <c r="J32" s="719"/>
      <c r="K32" s="160"/>
      <c r="M32" s="101"/>
      <c r="N32" s="101"/>
    </row>
    <row r="33" spans="2:14" s="55" customFormat="1" ht="8.25" customHeight="1">
      <c r="B33" s="720"/>
      <c r="C33" s="356"/>
      <c r="D33" s="151"/>
      <c r="E33" s="162"/>
      <c r="F33" s="714"/>
      <c r="G33" s="715"/>
      <c r="H33" s="715"/>
      <c r="I33" s="715"/>
      <c r="J33" s="716"/>
      <c r="K33" s="160"/>
      <c r="L33" s="160"/>
      <c r="M33" s="101"/>
      <c r="N33" s="101"/>
    </row>
    <row r="34" spans="2:14" s="55" customFormat="1" ht="27" customHeight="1">
      <c r="B34" s="720"/>
      <c r="C34" s="356"/>
      <c r="D34" s="152"/>
      <c r="E34" s="162"/>
      <c r="F34" s="714"/>
      <c r="G34" s="715"/>
      <c r="H34" s="715"/>
      <c r="I34" s="715"/>
      <c r="J34" s="716"/>
      <c r="K34" s="160"/>
      <c r="L34" s="160"/>
      <c r="M34" s="101"/>
      <c r="N34" s="101"/>
    </row>
    <row r="35" spans="2:14" s="55" customFormat="1" ht="16.5" thickBot="1">
      <c r="B35" s="720"/>
      <c r="C35" s="364"/>
      <c r="D35" s="365"/>
      <c r="E35" s="163"/>
      <c r="F35" s="714"/>
      <c r="G35" s="715"/>
      <c r="H35" s="715"/>
      <c r="I35" s="715"/>
      <c r="J35" s="716"/>
      <c r="K35" s="160"/>
      <c r="L35" s="160"/>
      <c r="M35" s="101"/>
    </row>
    <row r="36" spans="2:14" s="55" customFormat="1" ht="16.5" thickBot="1">
      <c r="B36" s="696"/>
      <c r="C36" s="363"/>
      <c r="D36" s="363" t="s">
        <v>233</v>
      </c>
      <c r="E36" s="366"/>
      <c r="F36" s="367"/>
      <c r="G36" s="367"/>
      <c r="H36" s="367"/>
      <c r="I36" s="368"/>
      <c r="J36" s="369"/>
      <c r="K36" s="160"/>
      <c r="L36" s="160"/>
      <c r="M36" s="101"/>
    </row>
    <row r="37" spans="2:14" s="55" customFormat="1">
      <c r="B37" s="688" t="s">
        <v>250</v>
      </c>
      <c r="C37" s="355"/>
      <c r="D37" s="150"/>
      <c r="E37" s="161"/>
      <c r="F37" s="717"/>
      <c r="G37" s="718"/>
      <c r="H37" s="718"/>
      <c r="I37" s="718"/>
      <c r="J37" s="719"/>
      <c r="K37" s="160"/>
      <c r="L37" s="160"/>
      <c r="M37" s="101"/>
    </row>
    <row r="38" spans="2:14" s="55" customFormat="1">
      <c r="B38" s="720"/>
      <c r="C38" s="356"/>
      <c r="D38" s="151"/>
      <c r="E38" s="162"/>
      <c r="F38" s="714"/>
      <c r="G38" s="715"/>
      <c r="H38" s="715"/>
      <c r="I38" s="715"/>
      <c r="J38" s="716"/>
      <c r="K38" s="160"/>
      <c r="L38" s="160"/>
      <c r="M38" s="101"/>
    </row>
    <row r="39" spans="2:14" s="55" customFormat="1">
      <c r="B39" s="720"/>
      <c r="C39" s="356"/>
      <c r="D39" s="152"/>
      <c r="E39" s="162"/>
      <c r="F39" s="714"/>
      <c r="G39" s="715"/>
      <c r="H39" s="715"/>
      <c r="I39" s="715"/>
      <c r="J39" s="716"/>
      <c r="K39" s="160"/>
      <c r="L39" s="160"/>
      <c r="M39" s="101"/>
    </row>
    <row r="40" spans="2:14" s="55" customFormat="1" ht="16.5" thickBot="1">
      <c r="B40" s="720"/>
      <c r="C40" s="364"/>
      <c r="D40" s="365"/>
      <c r="E40" s="163"/>
      <c r="F40" s="714"/>
      <c r="G40" s="715"/>
      <c r="H40" s="715"/>
      <c r="I40" s="715"/>
      <c r="J40" s="716"/>
      <c r="K40" s="160"/>
      <c r="L40" s="160"/>
      <c r="M40" s="101"/>
    </row>
    <row r="41" spans="2:14" s="55" customFormat="1" ht="16.5" thickBot="1">
      <c r="B41" s="696"/>
      <c r="C41" s="363"/>
      <c r="D41" s="363" t="s">
        <v>233</v>
      </c>
      <c r="E41" s="366"/>
      <c r="F41" s="367"/>
      <c r="G41" s="367"/>
      <c r="H41" s="367"/>
      <c r="I41" s="368"/>
      <c r="J41" s="369"/>
      <c r="K41" s="160"/>
      <c r="L41" s="160"/>
      <c r="M41" s="101"/>
    </row>
    <row r="42" spans="2:14" s="55" customFormat="1">
      <c r="B42" s="688" t="s">
        <v>251</v>
      </c>
      <c r="C42" s="355"/>
      <c r="D42" s="150"/>
      <c r="E42" s="161"/>
      <c r="F42" s="717"/>
      <c r="G42" s="718"/>
      <c r="H42" s="718"/>
      <c r="I42" s="718"/>
      <c r="J42" s="719"/>
      <c r="K42" s="160"/>
      <c r="L42" s="160"/>
      <c r="M42" s="101"/>
    </row>
    <row r="43" spans="2:14" s="55" customFormat="1">
      <c r="B43" s="720"/>
      <c r="C43" s="356"/>
      <c r="D43" s="151"/>
      <c r="E43" s="162"/>
      <c r="F43" s="714"/>
      <c r="G43" s="715"/>
      <c r="H43" s="715"/>
      <c r="I43" s="715"/>
      <c r="J43" s="716"/>
      <c r="K43" s="160"/>
      <c r="L43" s="160"/>
      <c r="M43" s="101"/>
    </row>
    <row r="44" spans="2:14" s="55" customFormat="1">
      <c r="B44" s="720"/>
      <c r="C44" s="356"/>
      <c r="D44" s="152"/>
      <c r="E44" s="162"/>
      <c r="F44" s="714"/>
      <c r="G44" s="715"/>
      <c r="H44" s="715"/>
      <c r="I44" s="715"/>
      <c r="J44" s="716"/>
      <c r="K44" s="160"/>
      <c r="L44" s="160"/>
      <c r="M44" s="101"/>
    </row>
    <row r="45" spans="2:14" s="55" customFormat="1" ht="16.5" thickBot="1">
      <c r="B45" s="720"/>
      <c r="C45" s="364"/>
      <c r="D45" s="365"/>
      <c r="E45" s="163"/>
      <c r="F45" s="714"/>
      <c r="G45" s="715"/>
      <c r="H45" s="715"/>
      <c r="I45" s="715"/>
      <c r="J45" s="716"/>
      <c r="K45" s="160"/>
      <c r="L45" s="160"/>
      <c r="M45" s="101"/>
    </row>
    <row r="46" spans="2:14" s="55" customFormat="1" ht="16.5" thickBot="1">
      <c r="B46" s="696"/>
      <c r="C46" s="363"/>
      <c r="D46" s="363" t="s">
        <v>233</v>
      </c>
      <c r="E46" s="366"/>
      <c r="F46" s="367"/>
      <c r="G46" s="367"/>
      <c r="H46" s="367"/>
      <c r="I46" s="368"/>
      <c r="J46" s="369"/>
      <c r="K46" s="160"/>
      <c r="L46" s="160"/>
      <c r="M46" s="101"/>
    </row>
    <row r="47" spans="2:14" s="55" customFormat="1">
      <c r="B47" s="688" t="s">
        <v>252</v>
      </c>
      <c r="C47" s="355"/>
      <c r="D47" s="150"/>
      <c r="E47" s="161"/>
      <c r="F47" s="717"/>
      <c r="G47" s="718"/>
      <c r="H47" s="718"/>
      <c r="I47" s="718"/>
      <c r="J47" s="719"/>
      <c r="K47" s="160"/>
      <c r="L47" s="160"/>
      <c r="M47" s="101"/>
    </row>
    <row r="48" spans="2:14" s="55" customFormat="1">
      <c r="B48" s="720"/>
      <c r="C48" s="356"/>
      <c r="D48" s="151"/>
      <c r="E48" s="162"/>
      <c r="F48" s="714"/>
      <c r="G48" s="715"/>
      <c r="H48" s="715"/>
      <c r="I48" s="715"/>
      <c r="J48" s="716"/>
      <c r="K48" s="160"/>
      <c r="L48" s="160"/>
      <c r="M48" s="101"/>
    </row>
    <row r="49" spans="2:13" s="55" customFormat="1">
      <c r="B49" s="720"/>
      <c r="C49" s="356"/>
      <c r="D49" s="152"/>
      <c r="E49" s="162"/>
      <c r="F49" s="714"/>
      <c r="G49" s="715"/>
      <c r="H49" s="715"/>
      <c r="I49" s="715"/>
      <c r="J49" s="716"/>
      <c r="K49" s="160"/>
      <c r="L49" s="160"/>
      <c r="M49" s="101"/>
    </row>
    <row r="50" spans="2:13" s="55" customFormat="1" ht="16.5" thickBot="1">
      <c r="B50" s="720"/>
      <c r="C50" s="364"/>
      <c r="D50" s="365"/>
      <c r="E50" s="163"/>
      <c r="F50" s="714"/>
      <c r="G50" s="715"/>
      <c r="H50" s="715"/>
      <c r="I50" s="715"/>
      <c r="J50" s="716"/>
      <c r="K50" s="160"/>
      <c r="L50" s="160"/>
      <c r="M50" s="101"/>
    </row>
    <row r="51" spans="2:13" s="55" customFormat="1" ht="16.5" thickBot="1">
      <c r="B51" s="696"/>
      <c r="C51" s="363"/>
      <c r="D51" s="363" t="s">
        <v>233</v>
      </c>
      <c r="E51" s="366"/>
      <c r="F51" s="367"/>
      <c r="G51" s="367"/>
      <c r="H51" s="367"/>
      <c r="I51" s="368"/>
      <c r="J51" s="369"/>
      <c r="K51" s="160"/>
      <c r="L51" s="160"/>
      <c r="M51" s="101"/>
    </row>
    <row r="52" spans="2:13" s="55" customFormat="1">
      <c r="B52" s="688" t="s">
        <v>253</v>
      </c>
      <c r="C52" s="355"/>
      <c r="D52" s="150"/>
      <c r="E52" s="161"/>
      <c r="F52" s="717"/>
      <c r="G52" s="718"/>
      <c r="H52" s="718"/>
      <c r="I52" s="718"/>
      <c r="J52" s="719"/>
      <c r="K52" s="160"/>
      <c r="L52" s="160"/>
      <c r="M52" s="101"/>
    </row>
    <row r="53" spans="2:13" s="55" customFormat="1">
      <c r="B53" s="720"/>
      <c r="C53" s="356"/>
      <c r="D53" s="151"/>
      <c r="E53" s="162"/>
      <c r="F53" s="714"/>
      <c r="G53" s="715"/>
      <c r="H53" s="715"/>
      <c r="I53" s="715"/>
      <c r="J53" s="716"/>
      <c r="K53" s="160"/>
      <c r="L53" s="160"/>
      <c r="M53" s="101"/>
    </row>
    <row r="54" spans="2:13" s="55" customFormat="1">
      <c r="B54" s="720"/>
      <c r="C54" s="356"/>
      <c r="D54" s="152"/>
      <c r="E54" s="162"/>
      <c r="F54" s="714"/>
      <c r="G54" s="715"/>
      <c r="H54" s="715"/>
      <c r="I54" s="715"/>
      <c r="J54" s="716"/>
      <c r="K54" s="160"/>
      <c r="L54" s="160"/>
      <c r="M54" s="101"/>
    </row>
    <row r="55" spans="2:13" s="55" customFormat="1" ht="16.5" thickBot="1">
      <c r="B55" s="720"/>
      <c r="C55" s="364"/>
      <c r="D55" s="365"/>
      <c r="E55" s="163"/>
      <c r="F55" s="714"/>
      <c r="G55" s="715"/>
      <c r="H55" s="715"/>
      <c r="I55" s="715"/>
      <c r="J55" s="716"/>
      <c r="K55" s="160"/>
      <c r="L55" s="160"/>
      <c r="M55" s="101"/>
    </row>
    <row r="56" spans="2:13" s="55" customFormat="1" ht="16.5" thickBot="1">
      <c r="B56" s="696"/>
      <c r="C56" s="363"/>
      <c r="D56" s="363" t="s">
        <v>233</v>
      </c>
      <c r="E56" s="366"/>
      <c r="F56" s="367"/>
      <c r="G56" s="367"/>
      <c r="H56" s="367"/>
      <c r="I56" s="368"/>
      <c r="J56" s="369"/>
      <c r="K56" s="160"/>
      <c r="L56" s="160"/>
      <c r="M56" s="101"/>
    </row>
    <row r="57" spans="2:13" s="55" customFormat="1">
      <c r="B57" s="13"/>
      <c r="C57" s="13"/>
      <c r="D57" s="13"/>
      <c r="E57" s="13"/>
      <c r="F57" s="13"/>
      <c r="G57" s="13"/>
      <c r="H57" s="13"/>
      <c r="I57" s="16"/>
      <c r="J57" s="16"/>
      <c r="K57" s="13"/>
      <c r="L57" s="13"/>
      <c r="M57" s="13"/>
    </row>
    <row r="58" spans="2:13" s="55" customFormat="1">
      <c r="B58" s="13" t="s">
        <v>247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2:13" s="55" customFormat="1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</sheetData>
  <mergeCells count="67">
    <mergeCell ref="B22:B24"/>
    <mergeCell ref="C22:C24"/>
    <mergeCell ref="D22:D24"/>
    <mergeCell ref="E22:E24"/>
    <mergeCell ref="F22:F24"/>
    <mergeCell ref="F16:F18"/>
    <mergeCell ref="F19:F21"/>
    <mergeCell ref="F33:J33"/>
    <mergeCell ref="F39:J39"/>
    <mergeCell ref="J19:J21"/>
    <mergeCell ref="J16:J18"/>
    <mergeCell ref="I16:I18"/>
    <mergeCell ref="G16:G18"/>
    <mergeCell ref="H16:H18"/>
    <mergeCell ref="H19:H21"/>
    <mergeCell ref="G19:G21"/>
    <mergeCell ref="I19:I21"/>
    <mergeCell ref="G22:G24"/>
    <mergeCell ref="H22:H24"/>
    <mergeCell ref="I22:I24"/>
    <mergeCell ref="J22:J24"/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53:J53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29:B31"/>
    <mergeCell ref="F38:J38"/>
    <mergeCell ref="B32:B36"/>
    <mergeCell ref="B2:M2"/>
    <mergeCell ref="C7:F8"/>
    <mergeCell ref="B7:B9"/>
    <mergeCell ref="I7:M7"/>
    <mergeCell ref="K8:M8"/>
    <mergeCell ref="B6:M6"/>
    <mergeCell ref="G7:H8"/>
    <mergeCell ref="I8:J8"/>
    <mergeCell ref="B19:B21"/>
    <mergeCell ref="C16:C18"/>
    <mergeCell ref="C19:C21"/>
    <mergeCell ref="B16:B18"/>
    <mergeCell ref="E16:E18"/>
    <mergeCell ref="E19:E21"/>
    <mergeCell ref="D16:D18"/>
    <mergeCell ref="D19:D21"/>
  </mergeCells>
  <dataValidations count="1">
    <dataValidation type="list" allowBlank="1" showInputMessage="1" showErrorMessage="1" sqref="G10:G24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Sheet1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Korisnik1</cp:lastModifiedBy>
  <cp:lastPrinted>2025-04-24T08:57:05Z</cp:lastPrinted>
  <dcterms:created xsi:type="dcterms:W3CDTF">2013-03-12T08:27:17Z</dcterms:created>
  <dcterms:modified xsi:type="dcterms:W3CDTF">2025-04-25T08:16:24Z</dcterms:modified>
</cp:coreProperties>
</file>